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mc:AlternateContent xmlns:mc="http://schemas.openxmlformats.org/markup-compatibility/2006">
    <mc:Choice Requires="x15">
      <x15ac:absPath xmlns:x15ac="http://schemas.microsoft.com/office/spreadsheetml/2010/11/ac" url="C:\0 - Data\. 2020\Current Release\CAN\March 2020\ERD\"/>
    </mc:Choice>
  </mc:AlternateContent>
  <xr:revisionPtr revIDLastSave="0" documentId="13_ncr:1_{CC15887A-E9C5-44BD-9D7D-E6A45797B199}" xr6:coauthVersionLast="44" xr6:coauthVersionMax="44" xr10:uidLastSave="{00000000-0000-0000-0000-000000000000}"/>
  <bookViews>
    <workbookView xWindow="-28920" yWindow="-4890" windowWidth="29040" windowHeight="15840" firstSheet="2" activeTab="2" xr2:uid="{00000000-000D-0000-FFFF-FFFF00000000}"/>
  </bookViews>
  <sheets>
    <sheet name="Go! Internal" sheetId="1" state="hidden" r:id="rId1"/>
    <sheet name="Lookup Data" sheetId="2" state="hidden" r:id="rId2"/>
    <sheet name="Financial Ratios" sheetId="9" r:id="rId3"/>
    <sheet name="Ratio Calculations" sheetId="12" r:id="rId4"/>
    <sheet name="ChartInfo" sheetId="11" state="hidden" r:id="rId5"/>
    <sheet name="RatioInformation" sheetId="10" state="hidden" r:id="rId6"/>
    <sheet name="Missing Accounts" sheetId="4" r:id="rId7"/>
    <sheet name="Balance DrillDown" sheetId="7" r:id="rId8"/>
    <sheet name="Transaction DrillDown" sheetId="8" r:id="rId9"/>
  </sheets>
  <definedNames>
    <definedName name="AssGrow">ChartInfo!$E$92</definedName>
    <definedName name="AssGrowInfo">RatioInformation!$C$13</definedName>
    <definedName name="B">'Go! Internal'!$B$1</definedName>
    <definedName name="CellContents">_xlfn.FORMULATEXT(INDIRECT(ADDRESS(ROW(), COLUMN())))</definedName>
    <definedName name="ChartInfo">CHOOSE(ChartInfo!$B$15,ProfitMarginInfo,ROAInfo,DebtTotAssInfo,RevGrowInfo,NetIncGrowInfo,AssGrowInfo,LiabGrowInfo)</definedName>
    <definedName name="ChartSelector">CHOOSE(ChartInfo!$B$15,ProfitMargin,ROA,DebtTotAss,RevGrow,NetIncGrow,AssGrow,LiabGrow)</definedName>
    <definedName name="Companies">'Lookup Data'!$A$2:$A$500</definedName>
    <definedName name="CultureSettings">'Go! Internal'!$B$2:$B$22</definedName>
    <definedName name="DebtTotAss">ChartInfo!$E$38</definedName>
    <definedName name="DebtTotAssInfo">RatioInformation!$C$7</definedName>
    <definedName name="FinYrStarDate">'Financial Ratios'!$C$11</definedName>
    <definedName name="LiabGrow">ChartInfo!$E$110</definedName>
    <definedName name="LiabGrowInfo">RatioInformation!$C$15</definedName>
    <definedName name="NetIncGrow">ChartInfo!$E$74</definedName>
    <definedName name="NetIncGrowInfo">RatioInformation!$C$11</definedName>
    <definedName name="Periods">'Lookup Data'!$C$2:$C$13</definedName>
    <definedName name="_xlnm.Print_Area" localSheetId="2">'Financial Ratios'!$B$2:$W$51</definedName>
    <definedName name="_xlnm.Print_Titles" localSheetId="2">'Financial Ratios'!$B:$C,'Financial Ratios'!$14:$15</definedName>
    <definedName name="_xlnm.Print_Titles" localSheetId="3">'Ratio Calculations'!$B:$C,'Ratio Calculations'!$13:$14</definedName>
    <definedName name="ProfitMargin">ChartInfo!$E$2</definedName>
    <definedName name="ProfitMarginInfo">RatioInformation!$C$3</definedName>
    <definedName name="RevGrow">ChartInfo!$E$56</definedName>
    <definedName name="RevGrowInfo">RatioInformation!$C$9</definedName>
    <definedName name="ROA">ChartInfo!$E$20</definedName>
    <definedName name="ROAInfo">RatioInformation!$C$5</definedName>
    <definedName name="Slicer_Ratio">#N/A</definedName>
    <definedName name="Years">'Lookup Data'!$B$2:$B$100</definedName>
  </definedNames>
  <calcPr calcId="191029"/>
  <pivotCaches>
    <pivotCache cacheId="1"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12" l="1"/>
  <c r="C9" i="12"/>
  <c r="S26" i="12"/>
  <c r="S25" i="12"/>
  <c r="S24" i="12"/>
  <c r="S22" i="12"/>
  <c r="S21" i="12"/>
  <c r="S20" i="12"/>
  <c r="S19" i="12"/>
  <c r="S18" i="12"/>
  <c r="R26" i="12"/>
  <c r="R25" i="12"/>
  <c r="R24" i="12"/>
  <c r="R22" i="12"/>
  <c r="R21" i="12"/>
  <c r="R20" i="12"/>
  <c r="R19" i="12"/>
  <c r="R18" i="12"/>
  <c r="Q26" i="12"/>
  <c r="Q25" i="12"/>
  <c r="Q24" i="12"/>
  <c r="Q22" i="12"/>
  <c r="Q21" i="12"/>
  <c r="Q20" i="12"/>
  <c r="Q19" i="12"/>
  <c r="Q18" i="12"/>
  <c r="P26" i="12"/>
  <c r="P25" i="12"/>
  <c r="P24" i="12"/>
  <c r="P22" i="12"/>
  <c r="P21" i="12"/>
  <c r="P20" i="12"/>
  <c r="P19" i="12"/>
  <c r="P18" i="12"/>
  <c r="O26" i="12"/>
  <c r="O25" i="12"/>
  <c r="O24" i="12"/>
  <c r="O22" i="12"/>
  <c r="O21" i="12"/>
  <c r="O20" i="12"/>
  <c r="O19" i="12"/>
  <c r="O18" i="12"/>
  <c r="N26" i="12"/>
  <c r="N25" i="12"/>
  <c r="N24" i="12"/>
  <c r="N22" i="12"/>
  <c r="N21" i="12"/>
  <c r="N20" i="12"/>
  <c r="N19" i="12"/>
  <c r="N18" i="12"/>
  <c r="M26" i="12"/>
  <c r="M25" i="12"/>
  <c r="M24" i="12"/>
  <c r="M22" i="12"/>
  <c r="M21" i="12"/>
  <c r="M20" i="12"/>
  <c r="M19" i="12"/>
  <c r="M18" i="12"/>
  <c r="L26" i="12"/>
  <c r="L25" i="12"/>
  <c r="L24" i="12"/>
  <c r="L22" i="12"/>
  <c r="L21" i="12"/>
  <c r="L20" i="12"/>
  <c r="L19" i="12"/>
  <c r="L18" i="12"/>
  <c r="K26" i="12"/>
  <c r="K25" i="12"/>
  <c r="K24" i="12"/>
  <c r="K22" i="12"/>
  <c r="K21" i="12"/>
  <c r="K20" i="12"/>
  <c r="K19" i="12"/>
  <c r="K18" i="12"/>
  <c r="J26" i="12"/>
  <c r="J25" i="12"/>
  <c r="J24" i="12"/>
  <c r="J22" i="12"/>
  <c r="J21" i="12"/>
  <c r="J20" i="12"/>
  <c r="J19" i="12"/>
  <c r="J18" i="12"/>
  <c r="I26" i="12"/>
  <c r="I25" i="12"/>
  <c r="I24" i="12"/>
  <c r="I22" i="12"/>
  <c r="I21" i="12"/>
  <c r="I20" i="12"/>
  <c r="I19" i="12"/>
  <c r="I18" i="12"/>
  <c r="H26" i="12"/>
  <c r="H25" i="12"/>
  <c r="H24" i="12"/>
  <c r="H22" i="12"/>
  <c r="H21" i="12"/>
  <c r="H20" i="12"/>
  <c r="H19" i="12"/>
  <c r="H18" i="12"/>
  <c r="F26" i="12"/>
  <c r="F25" i="12"/>
  <c r="F24" i="12"/>
  <c r="C10" i="9"/>
  <c r="C9" i="9"/>
  <c r="S24" i="9"/>
  <c r="S23" i="9"/>
  <c r="S22" i="9"/>
  <c r="S21" i="9"/>
  <c r="S20" i="9"/>
  <c r="S19" i="9"/>
  <c r="S18" i="9"/>
  <c r="S17" i="9"/>
  <c r="R24" i="9"/>
  <c r="R23" i="9"/>
  <c r="R22" i="9"/>
  <c r="R21" i="9"/>
  <c r="R20" i="9"/>
  <c r="R19" i="9"/>
  <c r="R18" i="9"/>
  <c r="R17" i="9"/>
  <c r="Q24" i="9"/>
  <c r="Q23" i="9"/>
  <c r="Q22" i="9"/>
  <c r="Q21" i="9"/>
  <c r="Q20" i="9"/>
  <c r="Q19" i="9"/>
  <c r="Q18" i="9"/>
  <c r="Q17" i="9"/>
  <c r="P24" i="9"/>
  <c r="P23" i="9"/>
  <c r="P22" i="9"/>
  <c r="P21" i="9"/>
  <c r="P20" i="9"/>
  <c r="P19" i="9"/>
  <c r="P18" i="9"/>
  <c r="P17" i="9"/>
  <c r="O24" i="9"/>
  <c r="O23" i="9"/>
  <c r="O22" i="9"/>
  <c r="O21" i="9"/>
  <c r="O20" i="9"/>
  <c r="O19" i="9"/>
  <c r="O18" i="9"/>
  <c r="O17" i="9"/>
  <c r="N24" i="9"/>
  <c r="N23" i="9"/>
  <c r="N22" i="9"/>
  <c r="N21" i="9"/>
  <c r="N20" i="9"/>
  <c r="N19" i="9"/>
  <c r="N18" i="9"/>
  <c r="N17" i="9"/>
  <c r="M24" i="9"/>
  <c r="M23" i="9"/>
  <c r="M22" i="9"/>
  <c r="M21" i="9"/>
  <c r="M20" i="9"/>
  <c r="M19" i="9"/>
  <c r="M18" i="9"/>
  <c r="M17" i="9"/>
  <c r="L24" i="9"/>
  <c r="L23" i="9"/>
  <c r="L22" i="9"/>
  <c r="L21" i="9"/>
  <c r="L20" i="9"/>
  <c r="L19" i="9"/>
  <c r="L18" i="9"/>
  <c r="L17" i="9"/>
  <c r="K24" i="9"/>
  <c r="K23" i="9"/>
  <c r="K22" i="9"/>
  <c r="K21" i="9"/>
  <c r="K20" i="9"/>
  <c r="K19" i="9"/>
  <c r="K18" i="9"/>
  <c r="K17" i="9"/>
  <c r="J24" i="9"/>
  <c r="J23" i="9"/>
  <c r="J22" i="9"/>
  <c r="J21" i="9"/>
  <c r="J20" i="9"/>
  <c r="J19" i="9"/>
  <c r="J18" i="9"/>
  <c r="J17" i="9"/>
  <c r="I24" i="9"/>
  <c r="I23" i="9"/>
  <c r="I22" i="9"/>
  <c r="I21" i="9"/>
  <c r="I20" i="9"/>
  <c r="I19" i="9"/>
  <c r="I18" i="9"/>
  <c r="I17" i="9"/>
  <c r="H24" i="9"/>
  <c r="H23" i="9"/>
  <c r="H22" i="9"/>
  <c r="H21" i="9"/>
  <c r="H20" i="9"/>
  <c r="H19" i="9"/>
  <c r="H18" i="9"/>
  <c r="H17" i="9"/>
  <c r="F24" i="9"/>
  <c r="F23" i="9"/>
  <c r="F22" i="9"/>
  <c r="H25" i="9" l="1"/>
  <c r="I25" i="9"/>
  <c r="J25" i="9"/>
  <c r="K25" i="9"/>
  <c r="L25" i="9"/>
  <c r="M25" i="9"/>
  <c r="N25" i="9"/>
  <c r="O25" i="9"/>
  <c r="P25" i="9"/>
  <c r="Q25" i="9"/>
  <c r="R25" i="9"/>
  <c r="S25" i="9"/>
  <c r="H26" i="9"/>
  <c r="I26" i="9"/>
  <c r="J26" i="9"/>
  <c r="K26" i="9"/>
  <c r="L26" i="9"/>
  <c r="M26" i="9"/>
  <c r="N26" i="9"/>
  <c r="O26" i="9"/>
  <c r="P26" i="9"/>
  <c r="Q26" i="9"/>
  <c r="R26" i="9"/>
  <c r="S26" i="9"/>
  <c r="F17" i="9"/>
  <c r="F18" i="9"/>
  <c r="F19" i="9"/>
  <c r="F20" i="9"/>
  <c r="F21" i="9"/>
  <c r="F25" i="9"/>
  <c r="F26" i="9"/>
  <c r="B4" i="12"/>
  <c r="B4" i="9"/>
  <c r="J27" i="12"/>
  <c r="I28" i="12"/>
  <c r="F28" i="12"/>
  <c r="K27" i="12"/>
  <c r="K28" i="12"/>
  <c r="O27" i="12"/>
  <c r="M28" i="12"/>
  <c r="F20" i="12"/>
  <c r="N28" i="12"/>
  <c r="F22" i="12"/>
  <c r="M27" i="12"/>
  <c r="F18" i="12"/>
  <c r="F27" i="12"/>
  <c r="S28" i="12"/>
  <c r="S27" i="12"/>
  <c r="I27" i="12"/>
  <c r="L28" i="12"/>
  <c r="Q28" i="12"/>
  <c r="R27" i="12"/>
  <c r="H27" i="12"/>
  <c r="Q27" i="12"/>
  <c r="O28" i="12"/>
  <c r="P27" i="12"/>
  <c r="B2" i="12" l="1"/>
  <c r="B2" i="9"/>
  <c r="F21" i="12"/>
  <c r="H28" i="12"/>
  <c r="P28" i="12"/>
  <c r="R28" i="12"/>
  <c r="L27" i="12"/>
  <c r="N27" i="12"/>
  <c r="J28" i="12"/>
  <c r="C8" i="12" l="1"/>
  <c r="C11" i="12"/>
  <c r="I14" i="12"/>
  <c r="J14" i="12"/>
  <c r="K14" i="12"/>
  <c r="L14" i="12"/>
  <c r="M14" i="12"/>
  <c r="N14" i="12"/>
  <c r="O14" i="12"/>
  <c r="P14" i="12"/>
  <c r="Q14" i="12"/>
  <c r="R14" i="12"/>
  <c r="S14" i="12"/>
  <c r="H14" i="12"/>
  <c r="H35" i="12" l="1"/>
  <c r="K35" i="12"/>
  <c r="L35" i="12"/>
  <c r="N35" i="12"/>
  <c r="R35" i="12"/>
  <c r="J35" i="12"/>
  <c r="M35" i="12"/>
  <c r="O35" i="12"/>
  <c r="P35" i="12"/>
  <c r="I35" i="12"/>
  <c r="Q35" i="12"/>
  <c r="S35" i="12"/>
  <c r="R34" i="12"/>
  <c r="F38" i="12"/>
  <c r="N34" i="12"/>
  <c r="J34" i="12" l="1"/>
  <c r="S61" i="12"/>
  <c r="S34" i="12"/>
  <c r="S59" i="12" s="1"/>
  <c r="L34" i="12"/>
  <c r="R37" i="12"/>
  <c r="R49" i="12" s="1"/>
  <c r="F37" i="12"/>
  <c r="F39" i="12" s="1"/>
  <c r="Q34" i="12"/>
  <c r="R59" i="12" s="1"/>
  <c r="M37" i="12"/>
  <c r="O37" i="12"/>
  <c r="P37" i="12"/>
  <c r="J37" i="12"/>
  <c r="M38" i="12"/>
  <c r="O38" i="12"/>
  <c r="N37" i="12"/>
  <c r="N49" i="12" s="1"/>
  <c r="L38" i="12"/>
  <c r="S37" i="12"/>
  <c r="I38" i="12"/>
  <c r="R38" i="12"/>
  <c r="K38" i="12"/>
  <c r="J38" i="12"/>
  <c r="I34" i="12"/>
  <c r="J61" i="12"/>
  <c r="K37" i="12"/>
  <c r="L37" i="12"/>
  <c r="P38" i="12"/>
  <c r="Q38" i="12"/>
  <c r="S38" i="12"/>
  <c r="O34" i="12"/>
  <c r="I37" i="12"/>
  <c r="H34" i="12"/>
  <c r="H37" i="12"/>
  <c r="H38" i="12"/>
  <c r="H65" i="12" s="1"/>
  <c r="N38" i="12"/>
  <c r="Q37" i="12"/>
  <c r="P34" i="12"/>
  <c r="K34" i="12"/>
  <c r="M34" i="12"/>
  <c r="N59" i="12" s="1"/>
  <c r="R47" i="12"/>
  <c r="N47" i="12"/>
  <c r="N65" i="12" l="1"/>
  <c r="M63" i="12"/>
  <c r="S49" i="12"/>
  <c r="K61" i="12"/>
  <c r="P54" i="12"/>
  <c r="O49" i="12"/>
  <c r="I65" i="12"/>
  <c r="I39" i="12"/>
  <c r="J65" i="12"/>
  <c r="M54" i="12"/>
  <c r="S39" i="12"/>
  <c r="M49" i="12"/>
  <c r="S47" i="12"/>
  <c r="P49" i="12"/>
  <c r="L61" i="12"/>
  <c r="O54" i="12"/>
  <c r="H49" i="12"/>
  <c r="R39" i="12"/>
  <c r="I54" i="12"/>
  <c r="Q65" i="12"/>
  <c r="H47" i="12"/>
  <c r="N61" i="12"/>
  <c r="H54" i="12"/>
  <c r="J63" i="12"/>
  <c r="L59" i="12"/>
  <c r="R65" i="12"/>
  <c r="P39" i="12"/>
  <c r="M47" i="12"/>
  <c r="P47" i="12"/>
  <c r="K47" i="12"/>
  <c r="L63" i="12"/>
  <c r="L39" i="12"/>
  <c r="Q61" i="12"/>
  <c r="J47" i="12"/>
  <c r="I61" i="12"/>
  <c r="O63" i="12"/>
  <c r="Q59" i="12"/>
  <c r="K49" i="12"/>
  <c r="I49" i="12"/>
  <c r="L54" i="12"/>
  <c r="Q49" i="12"/>
  <c r="P59" i="12"/>
  <c r="I47" i="12"/>
  <c r="R61" i="12"/>
  <c r="N63" i="12"/>
  <c r="K39" i="12"/>
  <c r="K59" i="12"/>
  <c r="I63" i="12"/>
  <c r="K54" i="12"/>
  <c r="R54" i="12"/>
  <c r="H39" i="12"/>
  <c r="P61" i="12"/>
  <c r="S63" i="12"/>
  <c r="J39" i="12"/>
  <c r="K63" i="12"/>
  <c r="K65" i="12"/>
  <c r="J54" i="12"/>
  <c r="P63" i="12"/>
  <c r="N39" i="12"/>
  <c r="M39" i="12"/>
  <c r="N54" i="12"/>
  <c r="J49" i="12"/>
  <c r="S54" i="12"/>
  <c r="M59" i="12"/>
  <c r="S65" i="12"/>
  <c r="L65" i="12"/>
  <c r="L47" i="12"/>
  <c r="O61" i="12"/>
  <c r="M65" i="12"/>
  <c r="R63" i="12"/>
  <c r="O65" i="12"/>
  <c r="J59" i="12"/>
  <c r="I59" i="12"/>
  <c r="P65" i="12"/>
  <c r="O47" i="12"/>
  <c r="L49" i="12"/>
  <c r="Q54" i="12"/>
  <c r="H63" i="12"/>
  <c r="M61" i="12"/>
  <c r="O39" i="12"/>
  <c r="O59" i="12"/>
  <c r="Q39" i="12"/>
  <c r="Q47" i="12"/>
  <c r="Q63" i="12"/>
  <c r="I15" i="9" l="1"/>
  <c r="J15" i="9"/>
  <c r="K15" i="9"/>
  <c r="L15" i="9"/>
  <c r="M15" i="9"/>
  <c r="N15" i="9"/>
  <c r="O15" i="9"/>
  <c r="P15" i="9"/>
  <c r="Q15" i="9"/>
  <c r="R15" i="9"/>
  <c r="S15" i="9"/>
  <c r="H15" i="9"/>
  <c r="C8" i="9"/>
  <c r="B6" i="1" l="1"/>
  <c r="B10" i="1"/>
  <c r="B4" i="1"/>
  <c r="B15" i="1"/>
  <c r="B8" i="1"/>
</calcChain>
</file>

<file path=xl/sharedStrings.xml><?xml version="1.0" encoding="utf-8"?>
<sst xmlns="http://schemas.openxmlformats.org/spreadsheetml/2006/main" count="238" uniqueCount="107">
  <si>
    <t>Bound Cell</t>
  </si>
  <si>
    <t>Companies</t>
  </si>
  <si>
    <t>Periods</t>
  </si>
  <si>
    <t>Display Language</t>
  </si>
  <si>
    <t>en-ZA</t>
  </si>
  <si>
    <t>SIG Formula Delimiter</t>
  </si>
  <si>
    <t>Excel Formula Delimiter</t>
  </si>
  <si>
    <t>,</t>
  </si>
  <si>
    <t>NaNSymbol</t>
  </si>
  <si>
    <t>NativeDigits</t>
  </si>
  <si>
    <t>NegativeInfinitySymbol</t>
  </si>
  <si>
    <t>NegativeSign</t>
  </si>
  <si>
    <t>NumberDecimalDigits</t>
  </si>
  <si>
    <t>NumberDecimalSeparator</t>
  </si>
  <si>
    <t>NumberGroupSeparator</t>
  </si>
  <si>
    <t>NumberGroupSizes</t>
  </si>
  <si>
    <t>NumberNegativePattern</t>
  </si>
  <si>
    <t>PositiveInfinitySymbol</t>
  </si>
  <si>
    <t>PositiveSign</t>
  </si>
  <si>
    <t xml:space="preserve"> </t>
  </si>
  <si>
    <t>3,3,3</t>
  </si>
  <si>
    <t>LongDatePattern</t>
  </si>
  <si>
    <t>LongTimePattern</t>
  </si>
  <si>
    <t>dddd, MMMM dd, yyyy</t>
  </si>
  <si>
    <t>h:mm:ss tt</t>
  </si>
  <si>
    <t>ShortDatePattern</t>
  </si>
  <si>
    <t>ShortTimePattern</t>
  </si>
  <si>
    <t>M/d/yyyy</t>
  </si>
  <si>
    <t>h:mm tt</t>
  </si>
  <si>
    <t>MMMM, yyyy</t>
  </si>
  <si>
    <t>YearMonthPattern</t>
  </si>
  <si>
    <t>MonthDayPattern</t>
  </si>
  <si>
    <t>MMMM dd</t>
  </si>
  <si>
    <t>Column1</t>
  </si>
  <si>
    <t>Column2</t>
  </si>
  <si>
    <t>Column3</t>
  </si>
  <si>
    <t>Column4</t>
  </si>
  <si>
    <t>Column5</t>
  </si>
  <si>
    <t>Column6</t>
  </si>
  <si>
    <t>Column7</t>
  </si>
  <si>
    <t>Column8</t>
  </si>
  <si>
    <t>Years</t>
  </si>
  <si>
    <t>6</t>
  </si>
  <si>
    <t>Assets</t>
  </si>
  <si>
    <t>9</t>
  </si>
  <si>
    <t>Bank</t>
  </si>
  <si>
    <t>10</t>
  </si>
  <si>
    <t>Liabilities</t>
  </si>
  <si>
    <t>13</t>
  </si>
  <si>
    <t>Credit Card / Loan</t>
  </si>
  <si>
    <t>---</t>
  </si>
  <si>
    <t>Financial Year</t>
  </si>
  <si>
    <t>Financial Period</t>
  </si>
  <si>
    <t>Financial Year Start Date</t>
  </si>
  <si>
    <t>Actual</t>
  </si>
  <si>
    <t>Opening Balance</t>
  </si>
  <si>
    <t>Parameters</t>
  </si>
  <si>
    <t>Total Assets</t>
  </si>
  <si>
    <t>Total Liabilities</t>
  </si>
  <si>
    <t>Total Net Assets</t>
  </si>
  <si>
    <t>Enter Financial year start date e.g. 01 Jan 2016</t>
  </si>
  <si>
    <t>&lt;-------</t>
  </si>
  <si>
    <t>Company Name</t>
  </si>
  <si>
    <r>
      <rPr>
        <b/>
        <sz val="11"/>
        <color theme="1"/>
        <rFont val="Arial"/>
        <family val="2"/>
      </rPr>
      <t>Return on Assets (ROA)</t>
    </r>
    <r>
      <rPr>
        <sz val="10"/>
        <color theme="1"/>
        <rFont val="Arial"/>
        <family val="2"/>
      </rPr>
      <t xml:space="preserve">
</t>
    </r>
    <r>
      <rPr>
        <b/>
        <sz val="10"/>
        <color theme="1"/>
        <rFont val="Arial"/>
        <family val="2"/>
      </rPr>
      <t xml:space="preserve">(Net Profit / Total Assets)
</t>
    </r>
    <r>
      <rPr>
        <sz val="10"/>
        <color theme="1"/>
        <rFont val="Arial"/>
        <family val="2"/>
      </rPr>
      <t xml:space="preserve">
The return on assets ratio, often called the return on total assets, is a profitability ratio that measures the net income produced by total assets during a period by comparing net income to the average total assets. In other words, the return on assets ratio or ROA measures how efficiently a company can manage its assets to produce profits during a period.</t>
    </r>
  </si>
  <si>
    <r>
      <rPr>
        <b/>
        <sz val="11"/>
        <color theme="1"/>
        <rFont val="Arial"/>
        <family val="2"/>
      </rPr>
      <t>Asset Growth</t>
    </r>
    <r>
      <rPr>
        <b/>
        <sz val="10"/>
        <color theme="1"/>
        <rFont val="Arial"/>
        <family val="2"/>
      </rPr>
      <t xml:space="preserve">
(Current Period Total Assets - Prior Period Total Assets) / Prior Period Total Assets
</t>
    </r>
    <r>
      <rPr>
        <sz val="10"/>
        <color theme="1"/>
        <rFont val="Arial"/>
        <family val="2"/>
      </rPr>
      <t xml:space="preserve">The growth rate of Assets is how much the assets change from one period to another. The period can be months, years or any other period of time. </t>
    </r>
  </si>
  <si>
    <r>
      <rPr>
        <b/>
        <sz val="11"/>
        <color theme="1"/>
        <rFont val="Arial"/>
        <family val="2"/>
      </rPr>
      <t>Liabilities Growth</t>
    </r>
    <r>
      <rPr>
        <b/>
        <sz val="10"/>
        <color theme="1"/>
        <rFont val="Arial"/>
        <family val="2"/>
      </rPr>
      <t xml:space="preserve">
(Current Period Total Liabilities - Prior Period Total Liabilities) / Prior Period Total Liabilities
</t>
    </r>
    <r>
      <rPr>
        <sz val="10"/>
        <color theme="1"/>
        <rFont val="Arial"/>
        <family val="2"/>
      </rPr>
      <t xml:space="preserve">The growth rate of Liabilities is how much the Liabilities change from one period to another. The period can be months, years or any other period of time. </t>
    </r>
  </si>
  <si>
    <r>
      <rPr>
        <b/>
        <sz val="11"/>
        <color theme="1"/>
        <rFont val="Arial"/>
        <family val="2"/>
      </rPr>
      <t>Profit Margin</t>
    </r>
    <r>
      <rPr>
        <b/>
        <sz val="10"/>
        <color theme="1"/>
        <rFont val="Arial"/>
        <family val="2"/>
      </rPr>
      <t xml:space="preserve">
(Net Profit / Revenue)</t>
    </r>
    <r>
      <rPr>
        <sz val="10"/>
        <color theme="1"/>
        <rFont val="Arial"/>
        <family val="2"/>
      </rPr>
      <t xml:space="preserve">
Creditors and investors use this ratio to measure how effectively a company can convert revenue into net income. Investors want to make sure profits are high enough to distribute dividends while creditors want to make sure the company has enough profits to pay back its loans. In other words, outside users want to know that the company is running efficiently. An extremely low profit margin formula could indicate that expenses are too high and that management needs to budget and cut expenses.</t>
    </r>
  </si>
  <si>
    <r>
      <rPr>
        <b/>
        <sz val="11"/>
        <color theme="1"/>
        <rFont val="Arial"/>
        <family val="2"/>
      </rPr>
      <t>Debt to Total Assets</t>
    </r>
    <r>
      <rPr>
        <b/>
        <sz val="10"/>
        <color theme="1"/>
        <rFont val="Arial"/>
        <family val="2"/>
      </rPr>
      <t xml:space="preserve">
(Total Liabilities / Total Assets)
</t>
    </r>
    <r>
      <rPr>
        <sz val="10"/>
        <color theme="1"/>
        <rFont val="Arial"/>
        <family val="2"/>
      </rPr>
      <t>This ratio calculates the percentage of total assets that were financed by creditors, liabilities or debt.  If for example the debt to total assets ratio indicates that 40% of the corporation's assets are financed by the creditors or debt then 60% would then be financed by the owners. A higher percentage indicates more leverage and more risk.</t>
    </r>
  </si>
  <si>
    <r>
      <rPr>
        <b/>
        <sz val="11"/>
        <color theme="1"/>
        <rFont val="Arial"/>
        <family val="2"/>
      </rPr>
      <t>Net Income Growth</t>
    </r>
    <r>
      <rPr>
        <b/>
        <sz val="10"/>
        <color theme="1"/>
        <rFont val="Arial"/>
        <family val="2"/>
      </rPr>
      <t xml:space="preserve">
(Current Net Profit - Prior Net Profit) / Prior Net Profit
</t>
    </r>
    <r>
      <rPr>
        <sz val="10"/>
        <color theme="1"/>
        <rFont val="Arial"/>
        <family val="2"/>
      </rPr>
      <t>Net income is profit for a period. The growth rate of net income is how much the net income changes from one period to another. The period can be months, years or any other period of time. Growth rate of net income should be viewed to determine if a company is growing at a sustainable rate.</t>
    </r>
  </si>
  <si>
    <t>Type of Ratio</t>
  </si>
  <si>
    <t>Ratio</t>
  </si>
  <si>
    <t>Number</t>
  </si>
  <si>
    <t>Profitability Ratios</t>
  </si>
  <si>
    <t>Profit Margin</t>
  </si>
  <si>
    <t>Return on Assets (ROA)</t>
  </si>
  <si>
    <t>Debt Utilization Ratios</t>
  </si>
  <si>
    <t>Debt to Total Assets</t>
  </si>
  <si>
    <t>Growth Ratios</t>
  </si>
  <si>
    <t>Revenue Growth</t>
  </si>
  <si>
    <t>Net Income Growth</t>
  </si>
  <si>
    <t>Asset Growth</t>
  </si>
  <si>
    <t>Liabilities Growth</t>
  </si>
  <si>
    <t xml:space="preserve">Number </t>
  </si>
  <si>
    <t>1</t>
  </si>
  <si>
    <t>Revenue</t>
  </si>
  <si>
    <t>4</t>
  </si>
  <si>
    <t>Expenses</t>
  </si>
  <si>
    <t>12</t>
  </si>
  <si>
    <t>Equity</t>
  </si>
  <si>
    <t>Ratio Data</t>
  </si>
  <si>
    <t>Net Profit/(Loss)</t>
  </si>
  <si>
    <t>Financial Ratios</t>
  </si>
  <si>
    <t>(Net Profit / Total Assets)</t>
  </si>
  <si>
    <t>(Total Liabilities / Total Assets)</t>
  </si>
  <si>
    <t>(Current Period Net Profit - Prior Period Net Profit) / Prior Period Net Profit</t>
  </si>
  <si>
    <t>(Current Period Total Assets - Prior Period Total Assets) / Prior Period Total Assets</t>
  </si>
  <si>
    <t>(Current Period Total Liabilities - Prior Period Total Liabilities) / Prior Period Total Liabilities</t>
  </si>
  <si>
    <t>Total Revenue</t>
  </si>
  <si>
    <t>(Net Profit / Revenue)</t>
  </si>
  <si>
    <t>(Current Period Revenue - Prior Period Revnue) / Prior Period Revenue</t>
  </si>
  <si>
    <r>
      <rPr>
        <b/>
        <sz val="11"/>
        <color theme="1"/>
        <rFont val="Arial"/>
        <family val="2"/>
      </rPr>
      <t>Revenue Growth</t>
    </r>
    <r>
      <rPr>
        <b/>
        <sz val="10"/>
        <color theme="1"/>
        <rFont val="Arial"/>
        <family val="2"/>
      </rPr>
      <t xml:space="preserve">
(Current Revenue - Prior Revenue) / Prior Revenue
</t>
    </r>
    <r>
      <rPr>
        <sz val="10"/>
        <color theme="1"/>
        <rFont val="Arial"/>
        <family val="2"/>
      </rPr>
      <t xml:space="preserve">Revenue growth illustrates whether revenue is increasing or decreasing over time. It is used to measure how fast a business is expanding. More valuable than a snapshot of revenue, revenue growth helps investors identify trends in order to gauge revenue growth over time.   Two time periods that are equal in length are used for calculation purposes, e.g. current year's annual revenue and last year's annual revenue, this quarter and the prior quarter, or this quarter and the previous year's comparable quarter. </t>
    </r>
  </si>
  <si>
    <t>3</t>
  </si>
  <si>
    <t>5</t>
  </si>
  <si>
    <t>Direct Expenses</t>
  </si>
  <si>
    <t>Depreciation</t>
  </si>
  <si>
    <t>Other Income</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</si>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</sst>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 ###\ ###;[Red]\(###\ ###\ ###\)"/>
    <numFmt numFmtId="165" formatCode="0.0%"/>
  </numFmts>
  <fonts count="2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rgb="FF000000"/>
      <name val="Arial"/>
      <family val="2"/>
    </font>
    <font>
      <sz val="10"/>
      <color rgb="FF4D4F53"/>
      <name val="Arial"/>
      <family val="2"/>
    </font>
    <font>
      <sz val="11"/>
      <color theme="1"/>
      <name val="Calibri"/>
      <family val="2"/>
      <scheme val="minor"/>
    </font>
    <font>
      <b/>
      <sz val="10"/>
      <color rgb="FF000000"/>
      <name val="Arial"/>
      <family val="2"/>
    </font>
    <font>
      <sz val="10"/>
      <color theme="0" tint="-4.9989318521683403E-2"/>
      <name val="Arial"/>
      <family val="2"/>
    </font>
    <font>
      <sz val="16"/>
      <color rgb="FF009FDA"/>
      <name val="Segoe UI"/>
      <family val="2"/>
    </font>
    <font>
      <sz val="11"/>
      <color rgb="FF009FDA"/>
      <name val="Segoe UI"/>
      <family val="2"/>
    </font>
    <font>
      <b/>
      <sz val="11"/>
      <color rgb="FF009FDA"/>
      <name val="Segoe UI"/>
      <family val="2"/>
    </font>
    <font>
      <sz val="24"/>
      <color rgb="FF34B233"/>
      <name val="Segoe UI"/>
      <family val="2"/>
    </font>
    <font>
      <b/>
      <sz val="10"/>
      <color theme="1"/>
      <name val="Arial"/>
      <family val="2"/>
    </font>
    <font>
      <b/>
      <sz val="11"/>
      <color theme="1"/>
      <name val="Arial"/>
      <family val="2"/>
    </font>
    <font>
      <b/>
      <sz val="11"/>
      <color theme="1"/>
      <name val="Calibri"/>
      <family val="2"/>
      <scheme val="minor"/>
    </font>
    <font>
      <sz val="14"/>
      <color theme="1"/>
      <name val="Segoe UI"/>
      <family val="2"/>
    </font>
    <font>
      <sz val="22"/>
      <color rgb="FF34B233"/>
      <name val="Segoe UI"/>
      <family val="2"/>
    </font>
    <font>
      <b/>
      <sz val="12"/>
      <color theme="1"/>
      <name val="Arial"/>
      <family val="2"/>
    </font>
    <font>
      <i/>
      <sz val="10"/>
      <color theme="1"/>
      <name val="Arial"/>
      <family val="2"/>
    </font>
  </fonts>
  <fills count="6">
    <fill>
      <patternFill patternType="none"/>
    </fill>
    <fill>
      <patternFill patternType="gray125"/>
    </fill>
    <fill>
      <patternFill patternType="solid">
        <fgColor rgb="FFFFFFFF"/>
      </patternFill>
    </fill>
    <fill>
      <patternFill patternType="solid">
        <fgColor rgb="FF4D4F53"/>
      </patternFill>
    </fill>
    <fill>
      <patternFill patternType="solid">
        <fgColor rgb="FF34B233"/>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rgb="FF4D4F53"/>
      </left>
      <right style="thin">
        <color rgb="FF4D4F53"/>
      </right>
      <top style="thin">
        <color rgb="FF4D4F53"/>
      </top>
      <bottom style="thin">
        <color rgb="FF4D4F53"/>
      </bottom>
      <diagonal/>
    </border>
    <border>
      <left style="thin">
        <color rgb="FFFFFFFF"/>
      </left>
      <right style="thin">
        <color rgb="FFFFFFFF"/>
      </right>
      <top/>
      <bottom style="thin">
        <color rgb="FFFFFFFF"/>
      </bottom>
      <diagonal/>
    </border>
    <border>
      <left style="thin">
        <color rgb="FFFFFFFF"/>
      </left>
      <right style="thick">
        <color theme="0"/>
      </right>
      <top style="thin">
        <color rgb="FFFFFFFF"/>
      </top>
      <bottom style="thin">
        <color rgb="FFFFFFFF"/>
      </bottom>
      <diagonal/>
    </border>
    <border>
      <left style="thin">
        <color rgb="FFFFFFFF"/>
      </left>
      <right style="thin">
        <color rgb="FFFFFFFF"/>
      </right>
      <top style="thin">
        <color rgb="FFFFFFFF"/>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54">
    <xf numFmtId="0" fontId="0" fillId="0" borderId="0" xfId="0"/>
    <xf numFmtId="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NumberFormat="1" applyBorder="1"/>
    <xf numFmtId="0" fontId="0" fillId="0" borderId="10" xfId="0" applyNumberFormat="1" applyBorder="1"/>
    <xf numFmtId="0" fontId="0" fillId="0" borderId="11" xfId="0" applyNumberFormat="1" applyBorder="1"/>
    <xf numFmtId="0" fontId="0" fillId="0" borderId="9" xfId="0" applyBorder="1"/>
    <xf numFmtId="0" fontId="0" fillId="0" borderId="10" xfId="0" applyBorder="1"/>
    <xf numFmtId="0" fontId="0" fillId="0" borderId="11" xfId="0" applyBorder="1"/>
    <xf numFmtId="0" fontId="4" fillId="2" borderId="12" xfId="0" applyFont="1" applyFill="1" applyBorder="1"/>
    <xf numFmtId="0" fontId="4" fillId="2" borderId="12" xfId="0" quotePrefix="1" applyFont="1" applyFill="1" applyBorder="1"/>
    <xf numFmtId="0" fontId="4" fillId="2" borderId="14" xfId="0" applyFont="1" applyFill="1" applyBorder="1"/>
    <xf numFmtId="0" fontId="5" fillId="3" borderId="13" xfId="0" applyFont="1" applyFill="1" applyBorder="1"/>
    <xf numFmtId="0" fontId="4" fillId="2" borderId="12" xfId="0" applyFont="1" applyFill="1" applyBorder="1" applyAlignment="1">
      <alignment horizontal="left"/>
    </xf>
    <xf numFmtId="15" fontId="4" fillId="2" borderId="12" xfId="0" applyNumberFormat="1" applyFont="1" applyFill="1" applyBorder="1" applyAlignment="1">
      <alignment horizontal="left"/>
    </xf>
    <xf numFmtId="0" fontId="7" fillId="2" borderId="12" xfId="0" applyFont="1" applyFill="1" applyBorder="1"/>
    <xf numFmtId="0" fontId="8" fillId="4" borderId="15" xfId="0" applyFont="1" applyFill="1" applyBorder="1" applyAlignment="1">
      <alignment horizontal="center"/>
    </xf>
    <xf numFmtId="0" fontId="9" fillId="2" borderId="12" xfId="0" applyFont="1" applyFill="1" applyBorder="1"/>
    <xf numFmtId="0" fontId="10" fillId="2" borderId="12" xfId="0" applyFont="1" applyFill="1" applyBorder="1"/>
    <xf numFmtId="0" fontId="11" fillId="2" borderId="12" xfId="0" applyFont="1" applyFill="1" applyBorder="1" applyAlignment="1">
      <alignment horizontal="center"/>
    </xf>
    <xf numFmtId="0" fontId="12" fillId="0" borderId="0" xfId="0" applyFont="1"/>
    <xf numFmtId="0" fontId="4" fillId="2" borderId="12" xfId="0" applyFont="1" applyFill="1" applyBorder="1" applyAlignment="1">
      <alignment horizontal="center"/>
    </xf>
    <xf numFmtId="0" fontId="4" fillId="5" borderId="12" xfId="0" applyFont="1" applyFill="1" applyBorder="1"/>
    <xf numFmtId="0" fontId="13" fillId="0" borderId="0" xfId="0" applyFont="1" applyAlignment="1">
      <alignment vertical="top" wrapText="1"/>
    </xf>
    <xf numFmtId="0" fontId="15" fillId="0" borderId="0" xfId="0" applyFont="1"/>
    <xf numFmtId="0" fontId="3" fillId="0" borderId="0" xfId="0" applyFont="1"/>
    <xf numFmtId="0" fontId="3" fillId="0" borderId="0" xfId="0" applyFont="1" applyFill="1"/>
    <xf numFmtId="0" fontId="0" fillId="0" borderId="0" xfId="0" pivotButton="1"/>
    <xf numFmtId="0" fontId="0" fillId="0" borderId="0" xfId="0" applyNumberFormat="1"/>
    <xf numFmtId="0" fontId="0" fillId="0" borderId="0" xfId="0" applyFont="1"/>
    <xf numFmtId="0" fontId="0" fillId="0" borderId="0" xfId="0" applyNumberFormat="1" applyFont="1"/>
    <xf numFmtId="0" fontId="16" fillId="0" borderId="0" xfId="0" applyFont="1"/>
    <xf numFmtId="0" fontId="4" fillId="2" borderId="16" xfId="0" applyFont="1" applyFill="1" applyBorder="1"/>
    <xf numFmtId="164" fontId="4" fillId="2" borderId="12" xfId="1" quotePrefix="1" applyNumberFormat="1" applyFont="1" applyFill="1" applyBorder="1"/>
    <xf numFmtId="0" fontId="17" fillId="0" borderId="0" xfId="0" applyFont="1"/>
    <xf numFmtId="0" fontId="18" fillId="0" borderId="0" xfId="0" applyFont="1"/>
    <xf numFmtId="0" fontId="19" fillId="0" borderId="0" xfId="0" applyFont="1" applyAlignment="1">
      <alignment horizontal="left" indent="1"/>
    </xf>
    <xf numFmtId="0" fontId="19" fillId="0" borderId="0" xfId="0" applyFont="1" applyAlignment="1">
      <alignment horizontal="left" wrapText="1" indent="1"/>
    </xf>
    <xf numFmtId="0" fontId="12" fillId="0" borderId="0" xfId="0" applyFont="1" applyAlignment="1">
      <alignment vertical="center"/>
    </xf>
    <xf numFmtId="0" fontId="2" fillId="0" borderId="0" xfId="0" applyFont="1"/>
    <xf numFmtId="164" fontId="2" fillId="0" borderId="0" xfId="0" applyNumberFormat="1" applyFont="1"/>
    <xf numFmtId="10" fontId="2" fillId="0" borderId="0" xfId="2" applyNumberFormat="1" applyFont="1"/>
    <xf numFmtId="165" fontId="2" fillId="0" borderId="0" xfId="2" applyNumberFormat="1" applyFont="1"/>
    <xf numFmtId="164" fontId="4" fillId="2" borderId="12" xfId="1" applyNumberFormat="1" applyFont="1" applyFill="1" applyBorder="1"/>
    <xf numFmtId="164" fontId="4" fillId="2" borderId="12" xfId="0" applyNumberFormat="1" applyFont="1" applyFill="1" applyBorder="1"/>
    <xf numFmtId="164" fontId="4" fillId="5" borderId="12" xfId="0" applyNumberFormat="1" applyFont="1" applyFill="1" applyBorder="1"/>
    <xf numFmtId="0" fontId="0" fillId="0" borderId="0" xfId="0" applyAlignment="1">
      <alignment horizontal="center"/>
    </xf>
  </cellXfs>
  <cellStyles count="3">
    <cellStyle name="Comma" xfId="1" builtinId="3"/>
    <cellStyle name="Normal" xfId="0" builtinId="0"/>
    <cellStyle name="Percent" xfId="2" builtinId="5"/>
  </cellStyles>
  <dxfs count="42">
    <dxf>
      <font>
        <b val="0"/>
        <i val="0"/>
        <strike val="0"/>
        <condense val="0"/>
        <extend val="0"/>
        <outline val="0"/>
        <shadow val="0"/>
        <u val="none"/>
        <vertAlign val="baseline"/>
        <sz val="11"/>
        <color theme="1"/>
        <name val="Calibri"/>
        <family val="2"/>
        <scheme val="minor"/>
      </font>
      <numFmt numFmtId="0" formatCode="Genera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border diagonalUp="0" diagonalDown="0">
        <left style="thin">
          <color rgb="FFFFFFFF"/>
        </left>
        <right style="thin">
          <color rgb="FFFFFFFF"/>
        </right>
        <top style="thin">
          <color rgb="FFFFFFFF"/>
        </top>
        <bottom style="thin">
          <color rgb="FFFFFFFF"/>
        </bottom>
        <vertical style="thin">
          <color rgb="FFFFFFFF"/>
        </vertical>
        <horizontal style="thin">
          <color rgb="FFFFFFFF"/>
        </horizontal>
      </border>
    </dxf>
    <dxf>
      <font>
        <b val="0"/>
        <i val="0"/>
        <strike val="0"/>
        <condense val="0"/>
        <extend val="0"/>
        <outline val="0"/>
        <shadow val="0"/>
        <u val="none"/>
        <vertAlign val="baseline"/>
        <sz val="10"/>
        <color rgb="FF000000"/>
        <name val="Arial"/>
        <family val="2"/>
        <scheme val="none"/>
      </font>
      <fill>
        <patternFill patternType="solid">
          <fgColor indexed="65"/>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Calculations'!$B$47</c:f>
              <c:strCache>
                <c:ptCount val="1"/>
                <c:pt idx="0">
                  <c:v>Profit Margin</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D42-447E-A1A3-01E956737BB6}"/>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D42-447E-A1A3-01E956737BB6}"/>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D42-447E-A1A3-01E956737BB6}"/>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42-447E-A1A3-01E956737BB6}"/>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0D42-447E-A1A3-01E956737BB6}"/>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0D42-447E-A1A3-01E956737BB6}"/>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0D42-447E-A1A3-01E956737BB6}"/>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0D42-447E-A1A3-01E956737BB6}"/>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0D42-447E-A1A3-01E956737BB6}"/>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0D42-447E-A1A3-01E956737BB6}"/>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0D42-447E-A1A3-01E956737BB6}"/>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0D42-447E-A1A3-01E956737BB6}"/>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Calculations'!$H$47:$S$47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9B3-4351-9635-B6CCCDDC2DED}"/>
            </c:ext>
          </c:extLst>
        </c:ser>
        <c:dLbls>
          <c:showLegendKey val="0"/>
          <c:showVal val="0"/>
          <c:showCatName val="0"/>
          <c:showSerName val="0"/>
          <c:showPercent val="0"/>
          <c:showBubbleSize val="0"/>
        </c:dLbls>
        <c:gapWidth val="75"/>
        <c:axId val="1393724400"/>
        <c:axId val="1644872016"/>
      </c:barChart>
      <c:catAx>
        <c:axId val="139372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4872016"/>
        <c:crosses val="autoZero"/>
        <c:auto val="1"/>
        <c:lblAlgn val="ctr"/>
        <c:lblOffset val="100"/>
        <c:noMultiLvlLbl val="0"/>
      </c:catAx>
      <c:valAx>
        <c:axId val="16448720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937244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Calculations'!$B$49</c:f>
              <c:strCache>
                <c:ptCount val="1"/>
                <c:pt idx="0">
                  <c:v>Return on Assets (ROA)</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D80-4685-A71F-B58C9B8ECF80}"/>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D80-4685-A71F-B58C9B8ECF80}"/>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BD80-4685-A71F-B58C9B8ECF80}"/>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BD80-4685-A71F-B58C9B8ECF80}"/>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BD80-4685-A71F-B58C9B8ECF80}"/>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BD80-4685-A71F-B58C9B8ECF80}"/>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BD80-4685-A71F-B58C9B8ECF80}"/>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BD80-4685-A71F-B58C9B8ECF80}"/>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BD80-4685-A71F-B58C9B8ECF80}"/>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BD80-4685-A71F-B58C9B8ECF80}"/>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BD80-4685-A71F-B58C9B8ECF80}"/>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BD80-4685-A71F-B58C9B8ECF80}"/>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Calculations'!$H$49:$S$49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F0E-4455-BE48-4E1966A5B9E8}"/>
            </c:ext>
          </c:extLst>
        </c:ser>
        <c:dLbls>
          <c:showLegendKey val="0"/>
          <c:showVal val="0"/>
          <c:showCatName val="0"/>
          <c:showSerName val="0"/>
          <c:showPercent val="0"/>
          <c:showBubbleSize val="0"/>
        </c:dLbls>
        <c:gapWidth val="75"/>
        <c:axId val="1558298752"/>
        <c:axId val="1644864672"/>
      </c:barChart>
      <c:catAx>
        <c:axId val="155829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4864672"/>
        <c:crosses val="autoZero"/>
        <c:auto val="1"/>
        <c:lblAlgn val="ctr"/>
        <c:lblOffset val="100"/>
        <c:noMultiLvlLbl val="0"/>
      </c:catAx>
      <c:valAx>
        <c:axId val="164486467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8298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Calculations'!$B$54</c:f>
              <c:strCache>
                <c:ptCount val="1"/>
                <c:pt idx="0">
                  <c:v>Debt to Total Assets</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2E0-447E-B9EF-343BD09E685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C2E0-447E-B9EF-343BD09E685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C2E0-447E-B9EF-343BD09E6855}"/>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C2E0-447E-B9EF-343BD09E6855}"/>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C2E0-447E-B9EF-343BD09E6855}"/>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C2E0-447E-B9EF-343BD09E6855}"/>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C2E0-447E-B9EF-343BD09E6855}"/>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C2E0-447E-B9EF-343BD09E6855}"/>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C2E0-447E-B9EF-343BD09E6855}"/>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C2E0-447E-B9EF-343BD09E6855}"/>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C2E0-447E-B9EF-343BD09E6855}"/>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C2E0-447E-B9EF-343BD09E6855}"/>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Calculations'!$H$54:$S$54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E8B-417C-AE68-9FF864133011}"/>
            </c:ext>
          </c:extLst>
        </c:ser>
        <c:dLbls>
          <c:showLegendKey val="0"/>
          <c:showVal val="0"/>
          <c:showCatName val="0"/>
          <c:showSerName val="0"/>
          <c:showPercent val="0"/>
          <c:showBubbleSize val="0"/>
        </c:dLbls>
        <c:gapWidth val="150"/>
        <c:axId val="1433383104"/>
        <c:axId val="1212062976"/>
      </c:barChart>
      <c:catAx>
        <c:axId val="1433383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062976"/>
        <c:crosses val="autoZero"/>
        <c:auto val="1"/>
        <c:lblAlgn val="ctr"/>
        <c:lblOffset val="100"/>
        <c:noMultiLvlLbl val="0"/>
      </c:catAx>
      <c:valAx>
        <c:axId val="1212062976"/>
        <c:scaling>
          <c:orientation val="minMax"/>
        </c:scaling>
        <c:delete val="0"/>
        <c:axPos val="l"/>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383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Calculations'!$B$59</c:f>
              <c:strCache>
                <c:ptCount val="1"/>
                <c:pt idx="0">
                  <c:v>Revenue Growth</c:v>
                </c:pt>
              </c:strCache>
            </c:strRef>
          </c:tx>
          <c:spPr>
            <a:ln>
              <a:noFill/>
            </a:ln>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4C3F-4AF5-BE1F-6E7886E5FD4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4C3F-4AF5-BE1F-6E7886E5FD4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4C3F-4AF5-BE1F-6E7886E5FD4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4C3F-4AF5-BE1F-6E7886E5FD44}"/>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4C3F-4AF5-BE1F-6E7886E5FD4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4C3F-4AF5-BE1F-6E7886E5FD44}"/>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4C3F-4AF5-BE1F-6E7886E5FD44}"/>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4C3F-4AF5-BE1F-6E7886E5FD44}"/>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4C3F-4AF5-BE1F-6E7886E5FD44}"/>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4C3F-4AF5-BE1F-6E7886E5FD44}"/>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4C3F-4AF5-BE1F-6E7886E5FD44}"/>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4C3F-4AF5-BE1F-6E7886E5FD44}"/>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Calculations'!$H$59:$S$59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749-45C5-B1DA-C06EEB92E01A}"/>
            </c:ext>
          </c:extLst>
        </c:ser>
        <c:dLbls>
          <c:showLegendKey val="0"/>
          <c:showVal val="0"/>
          <c:showCatName val="0"/>
          <c:showSerName val="0"/>
          <c:showPercent val="0"/>
          <c:showBubbleSize val="0"/>
        </c:dLbls>
        <c:gapWidth val="75"/>
        <c:axId val="1646225568"/>
        <c:axId val="1213203152"/>
      </c:barChart>
      <c:catAx>
        <c:axId val="164622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3203152"/>
        <c:crosses val="autoZero"/>
        <c:auto val="1"/>
        <c:lblAlgn val="ctr"/>
        <c:lblOffset val="100"/>
        <c:noMultiLvlLbl val="0"/>
      </c:catAx>
      <c:valAx>
        <c:axId val="121320315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62255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Calculations'!$B$61</c:f>
              <c:strCache>
                <c:ptCount val="1"/>
                <c:pt idx="0">
                  <c:v>Net Income Growth</c:v>
                </c:pt>
              </c:strCache>
            </c:strRef>
          </c:tx>
          <c:spPr>
            <a:ln>
              <a:noFill/>
            </a:ln>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43EA-48D4-952E-DE911F4B220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43EA-48D4-952E-DE911F4B220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43EA-48D4-952E-DE911F4B220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43EA-48D4-952E-DE911F4B220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43EA-48D4-952E-DE911F4B220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43EA-48D4-952E-DE911F4B220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43EA-48D4-952E-DE911F4B220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43EA-48D4-952E-DE911F4B220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43EA-48D4-952E-DE911F4B220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43EA-48D4-952E-DE911F4B2201}"/>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43EA-48D4-952E-DE911F4B2201}"/>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43EA-48D4-952E-DE911F4B2201}"/>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Calculations'!$H$61:$S$61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F2-4810-A1EE-D2B0BE831660}"/>
            </c:ext>
          </c:extLst>
        </c:ser>
        <c:dLbls>
          <c:showLegendKey val="0"/>
          <c:showVal val="0"/>
          <c:showCatName val="0"/>
          <c:showSerName val="0"/>
          <c:showPercent val="0"/>
          <c:showBubbleSize val="0"/>
        </c:dLbls>
        <c:gapWidth val="75"/>
        <c:axId val="1558298752"/>
        <c:axId val="1266094880"/>
      </c:barChart>
      <c:catAx>
        <c:axId val="155829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094880"/>
        <c:crosses val="autoZero"/>
        <c:auto val="1"/>
        <c:lblAlgn val="ctr"/>
        <c:lblOffset val="100"/>
        <c:noMultiLvlLbl val="0"/>
      </c:catAx>
      <c:valAx>
        <c:axId val="126609488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8298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Calculations'!$B$63</c:f>
              <c:strCache>
                <c:ptCount val="1"/>
                <c:pt idx="0">
                  <c:v>Asset Growth</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1A8F-4C6A-A297-770E48B90377}"/>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1A8F-4C6A-A297-770E48B90377}"/>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1A8F-4C6A-A297-770E48B9037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1A8F-4C6A-A297-770E48B9037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1A8F-4C6A-A297-770E48B90377}"/>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1A8F-4C6A-A297-770E48B90377}"/>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1A8F-4C6A-A297-770E48B90377}"/>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1A8F-4C6A-A297-770E48B90377}"/>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1A8F-4C6A-A297-770E48B90377}"/>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1A8F-4C6A-A297-770E48B90377}"/>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1A8F-4C6A-A297-770E48B90377}"/>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1A8F-4C6A-A297-770E48B90377}"/>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Calculations'!$H$63:$S$63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E4-40E8-A4C6-F1094ABEE014}"/>
            </c:ext>
          </c:extLst>
        </c:ser>
        <c:dLbls>
          <c:showLegendKey val="0"/>
          <c:showVal val="0"/>
          <c:showCatName val="0"/>
          <c:showSerName val="0"/>
          <c:showPercent val="0"/>
          <c:showBubbleSize val="0"/>
        </c:dLbls>
        <c:gapWidth val="75"/>
        <c:axId val="1563775600"/>
        <c:axId val="1266082784"/>
      </c:barChart>
      <c:catAx>
        <c:axId val="156377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082784"/>
        <c:crosses val="autoZero"/>
        <c:auto val="1"/>
        <c:lblAlgn val="ctr"/>
        <c:lblOffset val="100"/>
        <c:noMultiLvlLbl val="0"/>
      </c:catAx>
      <c:valAx>
        <c:axId val="12660827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637756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col"/>
        <c:grouping val="clustered"/>
        <c:varyColors val="1"/>
        <c:ser>
          <c:idx val="0"/>
          <c:order val="0"/>
          <c:tx>
            <c:strRef>
              <c:f>'Ratio Calculations'!$B$65</c:f>
              <c:strCache>
                <c:ptCount val="1"/>
                <c:pt idx="0">
                  <c:v>Liabilities Growth</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F974-4B84-870A-B748B39CDEE0}"/>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974-4B84-870A-B748B39CDEE0}"/>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974-4B84-870A-B748B39CDEE0}"/>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974-4B84-870A-B748B39CDEE0}"/>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974-4B84-870A-B748B39CDEE0}"/>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974-4B84-870A-B748B39CDEE0}"/>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974-4B84-870A-B748B39CDEE0}"/>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974-4B84-870A-B748B39CDEE0}"/>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974-4B84-870A-B748B39CDEE0}"/>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974-4B84-870A-B748B39CDEE0}"/>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974-4B84-870A-B748B39CDEE0}"/>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974-4B84-870A-B748B39CDEE0}"/>
              </c:ext>
            </c:extLst>
          </c:dPt>
          <c:cat>
            <c:strRef>
              <c:f>'Ratio Calculations'!$H$14:$S$14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'Ratio Calculations'!$H$65:$S$65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05-4026-9AB7-8669BBC1F868}"/>
            </c:ext>
          </c:extLst>
        </c:ser>
        <c:dLbls>
          <c:showLegendKey val="0"/>
          <c:showVal val="0"/>
          <c:showCatName val="0"/>
          <c:showSerName val="0"/>
          <c:showPercent val="0"/>
          <c:showBubbleSize val="0"/>
        </c:dLbls>
        <c:gapWidth val="75"/>
        <c:axId val="1558298752"/>
        <c:axId val="1271218752"/>
      </c:barChart>
      <c:catAx>
        <c:axId val="155829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1218752"/>
        <c:crosses val="autoZero"/>
        <c:auto val="1"/>
        <c:lblAlgn val="ctr"/>
        <c:lblOffset val="100"/>
        <c:noMultiLvlLbl val="0"/>
      </c:catAx>
      <c:valAx>
        <c:axId val="12712187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8298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14</xdr:col>
      <xdr:colOff>579438</xdr:colOff>
      <xdr:row>0</xdr:row>
      <xdr:rowOff>71437</xdr:rowOff>
    </xdr:from>
    <xdr:to>
      <xdr:col>19</xdr:col>
      <xdr:colOff>174626</xdr:colOff>
      <xdr:row>2</xdr:row>
      <xdr:rowOff>72168</xdr:rowOff>
    </xdr:to>
    <xdr:pic>
      <xdr:nvPicPr>
        <xdr:cNvPr id="2" name="Picture 1">
          <a:extLst>
            <a:ext uri="{FF2B5EF4-FFF2-40B4-BE49-F238E27FC236}">
              <a16:creationId xmlns:a16="http://schemas.microsoft.com/office/drawing/2014/main" id="{BF728D2D-F16A-4807-9BC4-56DC2AC5E8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667" b="6713"/>
        <a:stretch/>
      </xdr:blipFill>
      <xdr:spPr>
        <a:xfrm>
          <a:off x="10247313" y="71437"/>
          <a:ext cx="2857501" cy="524606"/>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6</xdr:col>
          <xdr:colOff>87313</xdr:colOff>
          <xdr:row>33</xdr:row>
          <xdr:rowOff>71437</xdr:rowOff>
        </xdr:from>
        <xdr:to>
          <xdr:col>18</xdr:col>
          <xdr:colOff>444500</xdr:colOff>
          <xdr:row>52</xdr:row>
          <xdr:rowOff>47625</xdr:rowOff>
        </xdr:to>
        <xdr:pic>
          <xdr:nvPicPr>
            <xdr:cNvPr id="3" name="Picture 2" descr="Screen Clipping">
              <a:extLst>
                <a:ext uri="{FF2B5EF4-FFF2-40B4-BE49-F238E27FC236}">
                  <a16:creationId xmlns:a16="http://schemas.microsoft.com/office/drawing/2014/main" id="{DEB54A0E-8591-4953-A880-78EA44D4A5DD}"/>
                </a:ext>
              </a:extLst>
            </xdr:cNvPr>
            <xdr:cNvPicPr>
              <a:picLocks noChangeAspect="1"/>
              <a:extLst>
                <a:ext uri="{84589F7E-364E-4C9E-8A38-B11213B215E9}">
                  <a14:cameraTool cellRange="ChartSelector" spid="_x0000_s1107"/>
                </a:ext>
              </a:extLst>
            </xdr:cNvPicPr>
          </xdr:nvPicPr>
          <xdr:blipFill>
            <a:blip xmlns:r="http://schemas.openxmlformats.org/officeDocument/2006/relationships" r:embed="rId2"/>
            <a:stretch>
              <a:fillRect/>
            </a:stretch>
          </xdr:blipFill>
          <xdr:spPr>
            <a:xfrm>
              <a:off x="4246563" y="5572125"/>
              <a:ext cx="8469312" cy="3444875"/>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22</xdr:col>
          <xdr:colOff>156102</xdr:colOff>
          <xdr:row>43</xdr:row>
          <xdr:rowOff>38100</xdr:rowOff>
        </xdr:to>
        <xdr:pic>
          <xdr:nvPicPr>
            <xdr:cNvPr id="4" name="Picture 3" descr="Screen Clipping">
              <a:extLst>
                <a:ext uri="{FF2B5EF4-FFF2-40B4-BE49-F238E27FC236}">
                  <a16:creationId xmlns:a16="http://schemas.microsoft.com/office/drawing/2014/main" id="{699C7B13-B9B3-4322-96AB-3A864D52F9DE}"/>
                </a:ext>
              </a:extLst>
            </xdr:cNvPr>
            <xdr:cNvPicPr>
              <a:picLocks noChangeAspect="1"/>
              <a:extLst>
                <a:ext uri="{84589F7E-364E-4C9E-8A38-B11213B215E9}">
                  <a14:cameraTool cellRange="ChartInfo" spid="_x0000_s1108"/>
                </a:ext>
              </a:extLst>
            </xdr:cNvPicPr>
          </xdr:nvPicPr>
          <xdr:blipFill>
            <a:blip xmlns:r="http://schemas.openxmlformats.org/officeDocument/2006/relationships" r:embed="rId3"/>
            <a:stretch>
              <a:fillRect/>
            </a:stretch>
          </xdr:blipFill>
          <xdr:spPr>
            <a:xfrm>
              <a:off x="12906375" y="5683250"/>
              <a:ext cx="4053415" cy="2046288"/>
            </a:xfrm>
            <a:prstGeom prst="rect">
              <a:avLst/>
            </a:prstGeom>
          </xdr:spPr>
        </xdr:pic>
        <xdr:clientData fPrintsWithSheet="0"/>
      </xdr:twoCellAnchor>
    </mc:Choice>
    <mc:Fallback/>
  </mc:AlternateContent>
  <xdr:twoCellAnchor editAs="oneCell">
    <xdr:from>
      <xdr:col>1</xdr:col>
      <xdr:colOff>0</xdr:colOff>
      <xdr:row>34</xdr:row>
      <xdr:rowOff>0</xdr:rowOff>
    </xdr:from>
    <xdr:to>
      <xdr:col>2</xdr:col>
      <xdr:colOff>549250</xdr:colOff>
      <xdr:row>47</xdr:row>
      <xdr:rowOff>38687</xdr:rowOff>
    </xdr:to>
    <mc:AlternateContent xmlns:mc="http://schemas.openxmlformats.org/markup-compatibility/2006" xmlns:a14="http://schemas.microsoft.com/office/drawing/2010/main">
      <mc:Choice Requires="a14">
        <xdr:graphicFrame macro="">
          <xdr:nvGraphicFramePr>
            <xdr:cNvPr id="5" name="Ratio">
              <a:extLst>
                <a:ext uri="{FF2B5EF4-FFF2-40B4-BE49-F238E27FC236}">
                  <a16:creationId xmlns:a16="http://schemas.microsoft.com/office/drawing/2014/main" id="{855DF066-EDD2-4070-A118-3C2B48BAA39E}"/>
                </a:ext>
              </a:extLst>
            </xdr:cNvPr>
            <xdr:cNvGraphicFramePr/>
          </xdr:nvGraphicFramePr>
          <xdr:xfrm>
            <a:off x="0" y="0"/>
            <a:ext cx="0" cy="0"/>
          </xdr:xfrm>
          <a:graphic>
            <a:graphicData uri="http://schemas.microsoft.com/office/drawing/2010/slicer">
              <sle:slicer xmlns:sle="http://schemas.microsoft.com/office/drawing/2010/slicer" name="Ratio"/>
            </a:graphicData>
          </a:graphic>
        </xdr:graphicFrame>
      </mc:Choice>
      <mc:Fallback xmlns="">
        <xdr:sp macro="" textlink="">
          <xdr:nvSpPr>
            <xdr:cNvPr id="0" name=""/>
            <xdr:cNvSpPr>
              <a:spLocks noTextEdit="1"/>
            </xdr:cNvSpPr>
          </xdr:nvSpPr>
          <xdr:spPr>
            <a:xfrm>
              <a:off x="182563" y="5683250"/>
              <a:ext cx="2232000" cy="241200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365125</xdr:colOff>
      <xdr:row>0</xdr:row>
      <xdr:rowOff>0</xdr:rowOff>
    </xdr:from>
    <xdr:to>
      <xdr:col>18</xdr:col>
      <xdr:colOff>787400</xdr:colOff>
      <xdr:row>1</xdr:row>
      <xdr:rowOff>442056</xdr:rowOff>
    </xdr:to>
    <xdr:pic>
      <xdr:nvPicPr>
        <xdr:cNvPr id="2" name="Picture 1">
          <a:extLst>
            <a:ext uri="{FF2B5EF4-FFF2-40B4-BE49-F238E27FC236}">
              <a16:creationId xmlns:a16="http://schemas.microsoft.com/office/drawing/2014/main" id="{9DDE452B-CF4D-49A2-B8EE-7C07833F81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667" b="6713"/>
        <a:stretch/>
      </xdr:blipFill>
      <xdr:spPr>
        <a:xfrm>
          <a:off x="12811125" y="0"/>
          <a:ext cx="2851150" cy="521431"/>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9524</xdr:colOff>
      <xdr:row>1</xdr:row>
      <xdr:rowOff>5556</xdr:rowOff>
    </xdr:from>
    <xdr:to>
      <xdr:col>18</xdr:col>
      <xdr:colOff>184149</xdr:colOff>
      <xdr:row>17</xdr:row>
      <xdr:rowOff>171450</xdr:rowOff>
    </xdr:to>
    <xdr:graphicFrame macro="">
      <xdr:nvGraphicFramePr>
        <xdr:cNvPr id="3" name="Chart 2">
          <a:extLst>
            <a:ext uri="{FF2B5EF4-FFF2-40B4-BE49-F238E27FC236}">
              <a16:creationId xmlns:a16="http://schemas.microsoft.com/office/drawing/2014/main" id="{F3F956A8-D98F-4BA7-A2A1-1CBB61DF87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19</xdr:row>
      <xdr:rowOff>24606</xdr:rowOff>
    </xdr:from>
    <xdr:to>
      <xdr:col>19</xdr:col>
      <xdr:colOff>19050</xdr:colOff>
      <xdr:row>35</xdr:row>
      <xdr:rowOff>177800</xdr:rowOff>
    </xdr:to>
    <xdr:graphicFrame macro="">
      <xdr:nvGraphicFramePr>
        <xdr:cNvPr id="4" name="Chart 3">
          <a:extLst>
            <a:ext uri="{FF2B5EF4-FFF2-40B4-BE49-F238E27FC236}">
              <a16:creationId xmlns:a16="http://schemas.microsoft.com/office/drawing/2014/main" id="{71C7FEB1-88D1-44BC-8EF0-F9E6107664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15080</xdr:colOff>
      <xdr:row>37</xdr:row>
      <xdr:rowOff>21430</xdr:rowOff>
    </xdr:from>
    <xdr:to>
      <xdr:col>18</xdr:col>
      <xdr:colOff>184149</xdr:colOff>
      <xdr:row>54</xdr:row>
      <xdr:rowOff>12699</xdr:rowOff>
    </xdr:to>
    <xdr:graphicFrame macro="">
      <xdr:nvGraphicFramePr>
        <xdr:cNvPr id="5" name="Chart 4">
          <a:extLst>
            <a:ext uri="{FF2B5EF4-FFF2-40B4-BE49-F238E27FC236}">
              <a16:creationId xmlns:a16="http://schemas.microsoft.com/office/drawing/2014/main" id="{711F2B51-47A6-4676-A875-FEB4CCDC8C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21430</xdr:colOff>
      <xdr:row>55</xdr:row>
      <xdr:rowOff>21430</xdr:rowOff>
    </xdr:from>
    <xdr:to>
      <xdr:col>18</xdr:col>
      <xdr:colOff>171449</xdr:colOff>
      <xdr:row>71</xdr:row>
      <xdr:rowOff>177799</xdr:rowOff>
    </xdr:to>
    <xdr:graphicFrame macro="">
      <xdr:nvGraphicFramePr>
        <xdr:cNvPr id="6" name="Chart 5">
          <a:extLst>
            <a:ext uri="{FF2B5EF4-FFF2-40B4-BE49-F238E27FC236}">
              <a16:creationId xmlns:a16="http://schemas.microsoft.com/office/drawing/2014/main" id="{AD2CD101-77A2-4B6B-99E9-02487F4F6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608806</xdr:colOff>
      <xdr:row>73</xdr:row>
      <xdr:rowOff>27780</xdr:rowOff>
    </xdr:from>
    <xdr:to>
      <xdr:col>19</xdr:col>
      <xdr:colOff>0</xdr:colOff>
      <xdr:row>90</xdr:row>
      <xdr:rowOff>31749</xdr:rowOff>
    </xdr:to>
    <xdr:graphicFrame macro="">
      <xdr:nvGraphicFramePr>
        <xdr:cNvPr id="7" name="Chart 6">
          <a:extLst>
            <a:ext uri="{FF2B5EF4-FFF2-40B4-BE49-F238E27FC236}">
              <a16:creationId xmlns:a16="http://schemas.microsoft.com/office/drawing/2014/main" id="{0C6DE57E-4273-41EA-A70D-89B196B3E3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10318</xdr:colOff>
      <xdr:row>91</xdr:row>
      <xdr:rowOff>2380</xdr:rowOff>
    </xdr:from>
    <xdr:to>
      <xdr:col>18</xdr:col>
      <xdr:colOff>184149</xdr:colOff>
      <xdr:row>108</xdr:row>
      <xdr:rowOff>6349</xdr:rowOff>
    </xdr:to>
    <xdr:graphicFrame macro="">
      <xdr:nvGraphicFramePr>
        <xdr:cNvPr id="9" name="Chart 8">
          <a:extLst>
            <a:ext uri="{FF2B5EF4-FFF2-40B4-BE49-F238E27FC236}">
              <a16:creationId xmlns:a16="http://schemas.microsoft.com/office/drawing/2014/main" id="{9B75846F-E85D-4653-8164-58FF400F61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2380</xdr:colOff>
      <xdr:row>109</xdr:row>
      <xdr:rowOff>2380</xdr:rowOff>
    </xdr:from>
    <xdr:to>
      <xdr:col>18</xdr:col>
      <xdr:colOff>171449</xdr:colOff>
      <xdr:row>125</xdr:row>
      <xdr:rowOff>177799</xdr:rowOff>
    </xdr:to>
    <xdr:graphicFrame macro="">
      <xdr:nvGraphicFramePr>
        <xdr:cNvPr id="10" name="Chart 9">
          <a:extLst>
            <a:ext uri="{FF2B5EF4-FFF2-40B4-BE49-F238E27FC236}">
              <a16:creationId xmlns:a16="http://schemas.microsoft.com/office/drawing/2014/main" id="{D51DF1EE-D292-4C2F-BEF1-2BFEB3710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yens, Glynnis" refreshedDate="43111.574526736113" missingItemsLimit="0" createdVersion="6" refreshedVersion="6" minRefreshableVersion="3" recordCount="7" xr:uid="{00000000-000A-0000-FFFF-FFFF1C000000}">
  <cacheSource type="worksheet">
    <worksheetSource ref="B1:C8" sheet="ChartInfo"/>
  </cacheSource>
  <cacheFields count="2">
    <cacheField name="Ratio" numFmtId="0">
      <sharedItems count="7">
        <s v="Profit Margin"/>
        <s v="Return on Assets (ROA)"/>
        <s v="Debt to Total Assets"/>
        <s v="Revenue Growth"/>
        <s v="Net Income Growth"/>
        <s v="Asset Growth"/>
        <s v="Liabilities Growth"/>
      </sharedItems>
    </cacheField>
    <cacheField name="Number" numFmtId="0">
      <sharedItems containsSemiMixedTypes="0" containsString="0" containsNumber="1" containsInteger="1" minValue="1" maxValue="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
  <r>
    <x v="0"/>
    <n v="1"/>
  </r>
  <r>
    <x v="1"/>
    <n v="2"/>
  </r>
  <r>
    <x v="2"/>
    <n v="3"/>
  </r>
  <r>
    <x v="3"/>
    <n v="4"/>
  </r>
  <r>
    <x v="4"/>
    <n v="5"/>
  </r>
  <r>
    <x v="5"/>
    <n v="6"/>
  </r>
  <r>
    <x v="6"/>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1"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location ref="A14:B21" firstHeaderRow="1" firstDataRow="1" firstDataCol="1"/>
  <pivotFields count="2">
    <pivotField axis="axisRow" compact="0" outline="0" showAll="0">
      <items count="8">
        <item x="5"/>
        <item x="2"/>
        <item x="6"/>
        <item x="4"/>
        <item x="0"/>
        <item x="1"/>
        <item x="3"/>
        <item t="default"/>
      </items>
    </pivotField>
    <pivotField dataField="1" compact="0" outline="0" showAll="0"/>
  </pivotFields>
  <rowFields count="1">
    <field x="0"/>
  </rowFields>
  <rowItems count="7">
    <i>
      <x/>
    </i>
    <i>
      <x v="1"/>
    </i>
    <i>
      <x v="2"/>
    </i>
    <i>
      <x v="3"/>
    </i>
    <i>
      <x v="4"/>
    </i>
    <i>
      <x v="5"/>
    </i>
    <i>
      <x v="6"/>
    </i>
  </rowItems>
  <colItems count="1">
    <i/>
  </colItems>
  <dataFields count="1">
    <dataField name="Number " fld="1" baseField="0" baseItem="0"/>
  </dataField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tio" xr10:uid="{00000000-0013-0000-FFFF-FFFF01000000}" sourceName="Ratio">
  <pivotTables>
    <pivotTable tabId="11" name="PivotTable1"/>
  </pivotTables>
  <data>
    <tabular pivotCacheId="1">
      <items count="7">
        <i x="5" s="1"/>
        <i x="2" s="1"/>
        <i x="6" s="1"/>
        <i x="4" s="1"/>
        <i x="0" s="1"/>
        <i x="1" s="1"/>
        <i x="3"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atio" xr10:uid="{00000000-0014-0000-FFFF-FFFF01000000}" cache="Slicer_Ratio" caption="Ratio" style="SlicerStyleDark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B4:T33" headerRowCount="0" totalsRowShown="0" dataDxfId="41">
  <tableColumns count="19">
    <tableColumn id="1" xr3:uid="{00000000-0010-0000-0000-000001000000}" name="Column1" dataDxfId="40"/>
    <tableColumn id="2" xr3:uid="{00000000-0010-0000-0000-000002000000}" name="Column2" dataDxfId="39"/>
    <tableColumn id="3" xr3:uid="{00000000-0010-0000-0000-000003000000}" name="Column3" dataDxfId="38"/>
    <tableColumn id="4" xr3:uid="{00000000-0010-0000-0000-000004000000}" name="Column4" dataDxfId="37"/>
    <tableColumn id="5" xr3:uid="{00000000-0010-0000-0000-000005000000}" name="Column5" dataDxfId="36"/>
    <tableColumn id="6" xr3:uid="{00000000-0010-0000-0000-000006000000}" name="Column6" dataDxfId="35"/>
    <tableColumn id="14" xr3:uid="{00000000-0010-0000-0000-00000E000000}" name="Column14" dataDxfId="34"/>
    <tableColumn id="15" xr3:uid="{00000000-0010-0000-0000-00000F000000}" name="Column15" dataDxfId="33"/>
    <tableColumn id="16" xr3:uid="{00000000-0010-0000-0000-000010000000}" name="Column16" dataDxfId="32"/>
    <tableColumn id="17" xr3:uid="{00000000-0010-0000-0000-000011000000}" name="Column17" dataDxfId="31"/>
    <tableColumn id="18" xr3:uid="{00000000-0010-0000-0000-000012000000}" name="Column18" dataDxfId="30"/>
    <tableColumn id="19" xr3:uid="{00000000-0010-0000-0000-000013000000}" name="Column19" dataDxfId="29"/>
    <tableColumn id="7" xr3:uid="{00000000-0010-0000-0000-000007000000}" name="Column7" dataDxfId="28"/>
    <tableColumn id="8" xr3:uid="{00000000-0010-0000-0000-000008000000}" name="Column8" dataDxfId="27"/>
    <tableColumn id="9" xr3:uid="{00000000-0010-0000-0000-000009000000}" name="Column9" dataDxfId="26"/>
    <tableColumn id="10" xr3:uid="{00000000-0010-0000-0000-00000A000000}" name="Column10" dataDxfId="25"/>
    <tableColumn id="11" xr3:uid="{00000000-0010-0000-0000-00000B000000}" name="Column11" dataDxfId="24"/>
    <tableColumn id="12" xr3:uid="{00000000-0010-0000-0000-00000C000000}" name="Column12" dataDxfId="23"/>
    <tableColumn id="13" xr3:uid="{00000000-0010-0000-0000-00000D000000}" name="Column13" dataDxfId="2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B4:T31" headerRowCount="0" totalsRowShown="0" dataDxfId="21">
  <tableColumns count="19">
    <tableColumn id="1" xr3:uid="{00000000-0010-0000-0100-000001000000}" name="Column1" dataDxfId="20"/>
    <tableColumn id="2" xr3:uid="{00000000-0010-0000-0100-000002000000}" name="Column2" dataDxfId="19"/>
    <tableColumn id="3" xr3:uid="{00000000-0010-0000-0100-000003000000}" name="Column3" dataDxfId="18"/>
    <tableColumn id="4" xr3:uid="{00000000-0010-0000-0100-000004000000}" name="Column4" dataDxfId="17"/>
    <tableColumn id="5" xr3:uid="{00000000-0010-0000-0100-000005000000}" name="Column5" dataDxfId="16"/>
    <tableColumn id="6" xr3:uid="{00000000-0010-0000-0100-000006000000}" name="Column6" dataDxfId="15"/>
    <tableColumn id="7" xr3:uid="{00000000-0010-0000-0100-000007000000}" name="Column7" dataDxfId="14"/>
    <tableColumn id="8" xr3:uid="{00000000-0010-0000-0100-000008000000}" name="Column8" dataDxfId="13"/>
    <tableColumn id="9" xr3:uid="{00000000-0010-0000-0100-000009000000}" name="Column9" dataDxfId="12"/>
    <tableColumn id="22" xr3:uid="{00000000-0010-0000-0100-000016000000}" name="Column22" dataDxfId="11"/>
    <tableColumn id="23" xr3:uid="{00000000-0010-0000-0100-000017000000}" name="Column23" dataDxfId="10"/>
    <tableColumn id="24" xr3:uid="{00000000-0010-0000-0100-000018000000}" name="Column24" dataDxfId="9"/>
    <tableColumn id="25" xr3:uid="{00000000-0010-0000-0100-000019000000}" name="Column25" dataDxfId="8"/>
    <tableColumn id="18" xr3:uid="{00000000-0010-0000-0100-000012000000}" name="Column18" dataDxfId="7"/>
    <tableColumn id="19" xr3:uid="{00000000-0010-0000-0100-000013000000}" name="Column19" dataDxfId="6"/>
    <tableColumn id="20" xr3:uid="{00000000-0010-0000-0100-000014000000}" name="Column20" dataDxfId="5"/>
    <tableColumn id="21" xr3:uid="{00000000-0010-0000-0100-000015000000}" name="Column21" dataDxfId="4"/>
    <tableColumn id="14" xr3:uid="{00000000-0010-0000-0100-00000E000000}" name="Column14" dataDxfId="3"/>
    <tableColumn id="13" xr3:uid="{00000000-0010-0000-0100-00000D000000}" name="Column13" dataDxfId="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A26:B33" totalsRowShown="0">
  <autoFilter ref="A26:B33" xr:uid="{00000000-0009-0000-0100-000006000000}"/>
  <tableColumns count="2">
    <tableColumn id="1" xr3:uid="{00000000-0010-0000-0200-000001000000}" name="Ratio" dataDxfId="1"/>
    <tableColumn id="2" xr3:uid="{00000000-0010-0000-0200-000002000000}" name="Number"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MissingAccountsTable" displayName="MissingAccountsTable" ref="A1:E2" insertRow="1" totalsRowShown="0">
  <autoFilter ref="A1:E2" xr:uid="{00000000-0009-0000-0100-000001000000}"/>
  <tableColumns count="5">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BalanceDrillDownTable" displayName="BalanceDrillDownTable" ref="A1:G2" totalsRowShown="0">
  <autoFilter ref="A1:G2" xr:uid="{00000000-0009-0000-0100-00000200000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ransactionDrillDownTable" displayName="TransactionDrillDownTable" ref="A1:H2" totalsRowShown="0">
  <autoFilter ref="A1:H2" xr:uid="{00000000-0009-0000-0100-000003000000}"/>
  <tableColumns count="8">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9" xr3:uid="{00000000-0010-0000-0500-000009000000}" name="Column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79920B5-31E0-4CA4-8724-A8BCBFEA3C28}">
  <we:reference id="wa104380589" version="2.4.0.0" store="en-US" storeType="OMEX"/>
  <we:alternateReferences>
    <we:reference id="WA104380589" version="2.4.0.0" store="WA104380589" storeType="OMEX"/>
  </we:alternateReferences>
  <we:properties>
    <we:property name="ReportingTables" value="{&quot;BindingIds&quot;:[&quot;UnnamedBinding_0_1515587114959&quot;,&quot;UnnamedBinding_0_1515672872599&quot;]}"/>
    <we:property name="DELIMITER_FLAG" value="&quot;SET&quot;"/>
    <we:property name="TemplateVersion" value="3"/>
  </we:properties>
  <we:bindings>
    <we:binding id="FormulaBinding" type="text" appref="{1E950A33-9048-4277-A9D4-A0F22EBA506B}"/>
    <we:binding id="MissingAccountsBinding" type="table" appref="{C320CE0A-2CCF-4506-90F1-FB72D26EC42A}"/>
    <we:binding id="BalanceDrillDownBinding" type="table" appref="{3EF13CA5-02E9-4040-B077-EC9AE165554B}"/>
    <we:binding id="TransactionDrillDownBinding" type="table" appref="{68DD7FDE-3944-48A8-B90A-7CAA29A366E8}"/>
    <we:binding id="CompaniesBinding" type="matrix" appref="{7592C413-3045-43FD-86DA-7EBBE66B90E2}"/>
    <we:binding id="YearsBinding" type="matrix" appref="{BFB45DF7-A011-4124-A53D-30B3070FB4E4}"/>
    <we:binding id="CultureSettings" type="matrix" appref="{5EDB2727-3119-468E-9BC7-CCF773ACC56C}"/>
    <we:binding id="UnnamedBinding_0_1515587114959" type="table" appref="{B0136558-E982-4657-B949-C4934B8D80B4}"/>
    <we:binding id="UnnamedBinding_0_1515672872599" type="table" appref="{969AD758-ECB0-460A-9EDA-90F6D782B3BB}"/>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07/relationships/slicer" Target="../slicers/slicer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workbookViewId="0">
      <selection activeCell="B4" sqref="B4"/>
    </sheetView>
  </sheetViews>
  <sheetFormatPr defaultRowHeight="14.5" x14ac:dyDescent="0.35"/>
  <cols>
    <col min="1" max="1" width="24.453125" bestFit="1" customWidth="1"/>
    <col min="2" max="2" width="22" customWidth="1"/>
  </cols>
  <sheetData>
    <row r="1" spans="1:3" x14ac:dyDescent="0.35">
      <c r="A1" s="6" t="s">
        <v>0</v>
      </c>
      <c r="B1" s="7">
        <v>3</v>
      </c>
    </row>
    <row r="2" spans="1:3" x14ac:dyDescent="0.35">
      <c r="A2" s="6" t="s">
        <v>3</v>
      </c>
      <c r="B2" s="7" t="s">
        <v>4</v>
      </c>
    </row>
    <row r="3" spans="1:3" x14ac:dyDescent="0.35">
      <c r="A3" s="2" t="s">
        <v>5</v>
      </c>
      <c r="B3" s="3" t="s">
        <v>7</v>
      </c>
    </row>
    <row r="4" spans="1:3" x14ac:dyDescent="0.35">
      <c r="A4" s="4" t="s">
        <v>6</v>
      </c>
      <c r="B4" s="5" t="str">
        <f ca="1">CHOOSE(1,MID(CellContents,FIND("(",CellContents)+2,1), 3)</f>
        <v>,</v>
      </c>
    </row>
    <row r="5" spans="1:3" x14ac:dyDescent="0.35">
      <c r="A5" s="8" t="s">
        <v>8</v>
      </c>
      <c r="B5" s="9" t="e">
        <v>#NUM!</v>
      </c>
      <c r="C5" s="10"/>
    </row>
    <row r="6" spans="1:3" x14ac:dyDescent="0.35">
      <c r="A6" s="8" t="s">
        <v>9</v>
      </c>
      <c r="B6" s="9" t="str">
        <f>0&amp;","&amp;1&amp;","&amp;2&amp;","&amp;3&amp;","&amp;4&amp;","&amp;5&amp;","&amp;6&amp;","&amp;7&amp;","&amp;8&amp;","&amp;9</f>
        <v>0,1,2,3,4,5,6,7,8,9</v>
      </c>
      <c r="C6" s="11"/>
    </row>
    <row r="7" spans="1:3" x14ac:dyDescent="0.35">
      <c r="A7" s="8" t="s">
        <v>10</v>
      </c>
      <c r="B7" s="9" t="e">
        <v>#NUM!</v>
      </c>
      <c r="C7" s="11"/>
    </row>
    <row r="8" spans="1:3" x14ac:dyDescent="0.35">
      <c r="A8" s="8" t="s">
        <v>11</v>
      </c>
      <c r="B8" s="9" t="str">
        <f ca="1">LEFT(TEXT(INDIRECT("C8"), "+0.0;-0.0;0.0"))</f>
        <v>-</v>
      </c>
      <c r="C8" s="11">
        <v>-1</v>
      </c>
    </row>
    <row r="9" spans="1:3" x14ac:dyDescent="0.35">
      <c r="A9" s="8" t="s">
        <v>12</v>
      </c>
      <c r="B9" s="9">
        <v>15</v>
      </c>
      <c r="C9" s="11"/>
    </row>
    <row r="10" spans="1:3" x14ac:dyDescent="0.35">
      <c r="A10" s="8" t="s">
        <v>13</v>
      </c>
      <c r="B10" s="9" t="str">
        <f ca="1">MID(INDIRECT("C10"),2,1)</f>
        <v>.</v>
      </c>
      <c r="C10" s="11">
        <v>1.1000000000000001</v>
      </c>
    </row>
    <row r="11" spans="1:3" x14ac:dyDescent="0.35">
      <c r="A11" s="8" t="s">
        <v>14</v>
      </c>
      <c r="B11" s="9" t="s">
        <v>19</v>
      </c>
      <c r="C11" s="11"/>
    </row>
    <row r="12" spans="1:3" x14ac:dyDescent="0.35">
      <c r="A12" s="8" t="s">
        <v>15</v>
      </c>
      <c r="B12" s="9" t="s">
        <v>20</v>
      </c>
      <c r="C12" s="11"/>
    </row>
    <row r="13" spans="1:3" x14ac:dyDescent="0.35">
      <c r="A13" s="8" t="s">
        <v>16</v>
      </c>
      <c r="B13" s="9">
        <v>1</v>
      </c>
      <c r="C13" s="11"/>
    </row>
    <row r="14" spans="1:3" x14ac:dyDescent="0.35">
      <c r="A14" s="8" t="s">
        <v>17</v>
      </c>
      <c r="B14" s="9" t="e">
        <v>#NUM!</v>
      </c>
      <c r="C14" s="11"/>
    </row>
    <row r="15" spans="1:3" x14ac:dyDescent="0.35">
      <c r="A15" s="4" t="s">
        <v>18</v>
      </c>
      <c r="B15" s="5" t="str">
        <f ca="1">LEFT(TEXT(INDIRECT("C15"), "+0.0;-0.0;0.0"))</f>
        <v>+</v>
      </c>
      <c r="C15" s="12">
        <v>1</v>
      </c>
    </row>
    <row r="16" spans="1:3" x14ac:dyDescent="0.35">
      <c r="A16" s="2" t="s">
        <v>21</v>
      </c>
      <c r="B16" s="3" t="s">
        <v>23</v>
      </c>
      <c r="C16" s="13"/>
    </row>
    <row r="17" spans="1:3" x14ac:dyDescent="0.35">
      <c r="A17" s="8" t="s">
        <v>22</v>
      </c>
      <c r="B17" s="9" t="s">
        <v>24</v>
      </c>
      <c r="C17" s="14"/>
    </row>
    <row r="18" spans="1:3" x14ac:dyDescent="0.35">
      <c r="A18" s="8" t="s">
        <v>31</v>
      </c>
      <c r="B18" s="9" t="s">
        <v>32</v>
      </c>
      <c r="C18" s="14"/>
    </row>
    <row r="19" spans="1:3" x14ac:dyDescent="0.35">
      <c r="A19" s="8" t="s">
        <v>25</v>
      </c>
      <c r="B19" s="9" t="s">
        <v>27</v>
      </c>
      <c r="C19" s="14"/>
    </row>
    <row r="20" spans="1:3" x14ac:dyDescent="0.35">
      <c r="A20" s="8" t="s">
        <v>26</v>
      </c>
      <c r="B20" s="9" t="s">
        <v>28</v>
      </c>
      <c r="C20" s="14"/>
    </row>
    <row r="21" spans="1:3" x14ac:dyDescent="0.35">
      <c r="A21" s="8" t="s">
        <v>30</v>
      </c>
      <c r="B21" s="9" t="s">
        <v>29</v>
      </c>
      <c r="C21" s="14"/>
    </row>
    <row r="22" spans="1:3" x14ac:dyDescent="0.35">
      <c r="A22" s="4"/>
      <c r="B22" s="5"/>
      <c r="C22" s="15"/>
    </row>
    <row r="26" spans="1:3" x14ac:dyDescent="0.35">
      <c r="B26" s="1"/>
    </row>
  </sheetData>
  <pageMargins left="0.7" right="0.7" top="0.75" bottom="0.75" header="0.3" footer="0.3"/>
  <pageSetup paperSize="9" orientation="portrait" r:id="rId1"/>
  <extLst>
    <ext xmlns:x15="http://schemas.microsoft.com/office/spreadsheetml/2010/11/main" uri="{F7C9EE02-42E1-4005-9D12-6889AFFD525C}">
      <x15:webExtensions xmlns:xm="http://schemas.microsoft.com/office/excel/2006/main">
        <x15:webExtension appRef="{1E950A33-9048-4277-A9D4-A0F22EBA506B}">
          <xm:f>B</xm:f>
        </x15:webExtension>
        <x15:webExtension appRef="{C320CE0A-2CCF-4506-90F1-FB72D26EC42A}">
          <xm:f>MissingAccountsTable[#All]</xm:f>
        </x15:webExtension>
        <x15:webExtension appRef="{3EF13CA5-02E9-4040-B077-EC9AE165554B}">
          <xm:f>BalanceDrillDownTable[#All]</xm:f>
        </x15:webExtension>
        <x15:webExtension appRef="{68DD7FDE-3944-48A8-B90A-7CAA29A366E8}">
          <xm:f>TransactionDrillDownTable[#All]</xm:f>
        </x15:webExtension>
        <x15:webExtension appRef="{7592C413-3045-43FD-86DA-7EBBE66B90E2}">
          <xm:f>Companies</xm:f>
        </x15:webExtension>
        <x15:webExtension appRef="{BFB45DF7-A011-4124-A53D-30B3070FB4E4}">
          <xm:f>Years</xm:f>
        </x15:webExtension>
        <x15:webExtension appRef="{5EDB2727-3119-468E-9BC7-CCF773ACC56C}">
          <xm:f>CultureSettings</xm:f>
        </x15:webExtension>
      </x15:webExtens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A2" sqref="A2"/>
    </sheetView>
  </sheetViews>
  <sheetFormatPr defaultRowHeight="14.5" x14ac:dyDescent="0.35"/>
  <cols>
    <col min="1" max="1" width="10.81640625" bestFit="1" customWidth="1"/>
    <col min="2" max="2" width="5.7265625" bestFit="1" customWidth="1"/>
    <col min="3" max="3" width="7.7265625" bestFit="1" customWidth="1"/>
    <col min="4" max="4" width="16" bestFit="1" customWidth="1"/>
  </cols>
  <sheetData>
    <row r="1" spans="1:3" x14ac:dyDescent="0.35">
      <c r="A1" t="s">
        <v>1</v>
      </c>
      <c r="B1" t="s">
        <v>41</v>
      </c>
      <c r="C1" t="s">
        <v>2</v>
      </c>
    </row>
    <row r="2" spans="1:3" x14ac:dyDescent="0.35">
      <c r="B2">
        <v>0</v>
      </c>
      <c r="C2">
        <v>1</v>
      </c>
    </row>
    <row r="3" spans="1:3" x14ac:dyDescent="0.35">
      <c r="C3">
        <v>2</v>
      </c>
    </row>
    <row r="4" spans="1:3" x14ac:dyDescent="0.35">
      <c r="C4">
        <v>3</v>
      </c>
    </row>
    <row r="5" spans="1:3" x14ac:dyDescent="0.35">
      <c r="C5">
        <v>4</v>
      </c>
    </row>
    <row r="6" spans="1:3" x14ac:dyDescent="0.35">
      <c r="C6">
        <v>5</v>
      </c>
    </row>
    <row r="7" spans="1:3" x14ac:dyDescent="0.35">
      <c r="C7">
        <v>6</v>
      </c>
    </row>
    <row r="8" spans="1:3" x14ac:dyDescent="0.35">
      <c r="C8">
        <v>7</v>
      </c>
    </row>
    <row r="9" spans="1:3" x14ac:dyDescent="0.35">
      <c r="C9">
        <v>8</v>
      </c>
    </row>
    <row r="10" spans="1:3" x14ac:dyDescent="0.35">
      <c r="C10">
        <v>9</v>
      </c>
    </row>
    <row r="11" spans="1:3" x14ac:dyDescent="0.35">
      <c r="C11">
        <v>10</v>
      </c>
    </row>
    <row r="12" spans="1:3" x14ac:dyDescent="0.35">
      <c r="C12">
        <v>11</v>
      </c>
    </row>
    <row r="13" spans="1:3" x14ac:dyDescent="0.35">
      <c r="C13">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33"/>
  <sheetViews>
    <sheetView showGridLines="0" tabSelected="1" zoomScale="80" zoomScaleNormal="80" workbookViewId="0"/>
  </sheetViews>
  <sheetFormatPr defaultRowHeight="14.5" x14ac:dyDescent="0.35"/>
  <cols>
    <col min="1" max="1" width="2.6328125" customWidth="1"/>
    <col min="2" max="2" width="24.08984375" customWidth="1"/>
    <col min="3" max="3" width="17.81640625" bestFit="1" customWidth="1"/>
    <col min="4" max="5" width="8.984375E-2" customWidth="1"/>
    <col min="6" max="6" width="14.7265625" customWidth="1"/>
    <col min="7" max="7" width="1.6328125" customWidth="1"/>
    <col min="8" max="10" width="10.453125" bestFit="1" customWidth="1"/>
    <col min="11" max="14" width="11.453125" bestFit="1" customWidth="1"/>
    <col min="15" max="15" width="9.08984375" bestFit="1" customWidth="1"/>
    <col min="16" max="16" width="9.90625" bestFit="1" customWidth="1"/>
    <col min="17" max="17" width="9.08984375" bestFit="1" customWidth="1"/>
    <col min="18" max="18" width="9.1796875" bestFit="1" customWidth="1"/>
    <col min="19" max="19" width="9.453125" bestFit="1" customWidth="1"/>
    <col min="20" max="20" width="2.6328125" customWidth="1"/>
    <col min="21" max="21" width="47" customWidth="1"/>
  </cols>
  <sheetData>
    <row r="1" spans="2:20" ht="6" customHeight="1" x14ac:dyDescent="0.35"/>
    <row r="2" spans="2:20" ht="35" x14ac:dyDescent="0.35">
      <c r="B2" s="45" t="str">
        <f>"Monthly Financial Ratios"</f>
        <v>Monthly Financial Ratios</v>
      </c>
    </row>
    <row r="3" spans="2:20" ht="6" customHeight="1" x14ac:dyDescent="0.35"/>
    <row r="4" spans="2:20" x14ac:dyDescent="0.35">
      <c r="B4" s="19" t="str">
        <f>CHOOSE(B, "Refreshing", "Refreshing", COLUMN()&amp;":"&amp;ROW())</f>
        <v>2:4</v>
      </c>
      <c r="C4" s="19" t="s">
        <v>50</v>
      </c>
      <c r="D4" s="19" t="s">
        <v>50</v>
      </c>
      <c r="E4" s="19" t="s">
        <v>50</v>
      </c>
      <c r="F4" s="19" t="s">
        <v>50</v>
      </c>
      <c r="G4" s="19" t="s">
        <v>50</v>
      </c>
      <c r="H4" s="19" t="s">
        <v>50</v>
      </c>
      <c r="I4" s="19" t="s">
        <v>50</v>
      </c>
      <c r="J4" s="19" t="s">
        <v>50</v>
      </c>
      <c r="K4" s="19" t="s">
        <v>50</v>
      </c>
      <c r="L4" s="19" t="s">
        <v>50</v>
      </c>
      <c r="M4" s="19" t="s">
        <v>50</v>
      </c>
      <c r="N4" s="19" t="s">
        <v>50</v>
      </c>
      <c r="O4" s="19" t="s">
        <v>50</v>
      </c>
      <c r="P4" s="19" t="s">
        <v>50</v>
      </c>
      <c r="Q4" s="19" t="s">
        <v>50</v>
      </c>
      <c r="R4" s="19" t="s">
        <v>50</v>
      </c>
      <c r="S4" s="19" t="s">
        <v>50</v>
      </c>
      <c r="T4" s="19" t="s">
        <v>50</v>
      </c>
    </row>
    <row r="5" spans="2:20" ht="6" customHeight="1" x14ac:dyDescent="0.35">
      <c r="B5" s="18" t="s">
        <v>19</v>
      </c>
      <c r="C5" s="18"/>
      <c r="D5" s="18"/>
      <c r="E5" s="18"/>
      <c r="F5" s="18"/>
      <c r="G5" s="18"/>
      <c r="H5" s="18"/>
      <c r="I5" s="18"/>
      <c r="J5" s="18"/>
      <c r="K5" s="18"/>
      <c r="L5" s="18"/>
      <c r="M5" s="18"/>
      <c r="N5" s="18"/>
      <c r="O5" s="18"/>
      <c r="P5" s="18"/>
      <c r="Q5" s="18"/>
      <c r="R5" s="18"/>
      <c r="S5" s="18"/>
      <c r="T5" s="18"/>
    </row>
    <row r="6" spans="2:20" ht="25" x14ac:dyDescent="0.7">
      <c r="B6" s="24" t="s">
        <v>56</v>
      </c>
      <c r="C6" s="16"/>
      <c r="D6" s="16"/>
      <c r="E6" s="16"/>
      <c r="F6" s="16"/>
      <c r="G6" s="16"/>
      <c r="H6" s="16"/>
      <c r="I6" s="16"/>
      <c r="J6" s="16"/>
      <c r="K6" s="16"/>
      <c r="L6" s="16"/>
      <c r="M6" s="16"/>
      <c r="N6" s="16"/>
      <c r="O6" s="16"/>
      <c r="P6" s="16"/>
      <c r="Q6" s="16"/>
      <c r="R6" s="16"/>
      <c r="S6" s="16"/>
      <c r="T6" s="16"/>
    </row>
    <row r="7" spans="2:20" ht="6" customHeight="1" x14ac:dyDescent="0.35">
      <c r="B7" s="16"/>
      <c r="C7" s="16"/>
      <c r="D7" s="16"/>
      <c r="E7" s="16"/>
      <c r="F7" s="16"/>
      <c r="G7" s="16"/>
      <c r="H7" s="16"/>
      <c r="I7" s="16"/>
      <c r="J7" s="16"/>
      <c r="K7" s="16"/>
      <c r="L7" s="16"/>
      <c r="M7" s="16"/>
      <c r="N7" s="16"/>
      <c r="O7" s="16"/>
      <c r="P7" s="16"/>
      <c r="Q7" s="16"/>
      <c r="R7" s="16"/>
      <c r="S7" s="16"/>
      <c r="T7" s="16"/>
    </row>
    <row r="8" spans="2:20" x14ac:dyDescent="0.35">
      <c r="B8" s="22" t="s">
        <v>62</v>
      </c>
      <c r="C8" s="20">
        <f>HLOOKUP("Companies",'Lookup Data'!A:A,2,0)</f>
        <v>0</v>
      </c>
      <c r="D8" s="16"/>
      <c r="E8" s="16"/>
      <c r="F8" s="16"/>
      <c r="G8" s="16"/>
      <c r="H8" s="16"/>
      <c r="I8" s="16"/>
      <c r="J8" s="16"/>
      <c r="K8" s="16"/>
      <c r="L8" s="16"/>
      <c r="M8" s="16"/>
      <c r="N8" s="16"/>
      <c r="O8" s="16"/>
      <c r="P8" s="16"/>
      <c r="Q8" s="16"/>
      <c r="R8" s="16"/>
      <c r="S8" s="16"/>
      <c r="T8" s="16"/>
    </row>
    <row r="9" spans="2:20" x14ac:dyDescent="0.35">
      <c r="B9" s="22" t="s">
        <v>51</v>
      </c>
      <c r="C9" s="20">
        <f>CHOOSE(B, "GLCurrentYear(" &amp; $C$8 &amp; ")", CellContents, 0)</f>
        <v>0</v>
      </c>
      <c r="D9" s="16"/>
      <c r="E9" s="16"/>
      <c r="F9" s="16"/>
      <c r="G9" s="16"/>
      <c r="H9" s="16"/>
      <c r="I9" s="16"/>
      <c r="J9" s="16"/>
      <c r="K9" s="16"/>
      <c r="L9" s="16"/>
      <c r="M9" s="16"/>
      <c r="N9" s="16"/>
      <c r="O9" s="16"/>
      <c r="P9" s="16"/>
      <c r="Q9" s="16"/>
      <c r="R9" s="16"/>
      <c r="S9" s="16"/>
      <c r="T9" s="16"/>
    </row>
    <row r="10" spans="2:20" x14ac:dyDescent="0.35">
      <c r="B10" s="22" t="s">
        <v>52</v>
      </c>
      <c r="C10" s="20">
        <f>CHOOSE(B, "GLCurrentPeriod(" &amp; $C$8 &amp; ")", CellContents, 0)</f>
        <v>0</v>
      </c>
      <c r="D10" s="16"/>
      <c r="E10" s="16"/>
      <c r="F10" s="16"/>
      <c r="G10" s="16"/>
      <c r="H10" s="16"/>
      <c r="I10" s="16"/>
      <c r="J10" s="16"/>
      <c r="K10" s="16"/>
      <c r="L10" s="16"/>
      <c r="M10" s="16"/>
      <c r="N10" s="16"/>
      <c r="O10" s="16"/>
      <c r="P10" s="16"/>
      <c r="Q10" s="16"/>
      <c r="R10" s="16"/>
      <c r="S10" s="16"/>
      <c r="T10" s="16"/>
    </row>
    <row r="11" spans="2:20" ht="16.5" x14ac:dyDescent="0.45">
      <c r="B11" s="22" t="s">
        <v>53</v>
      </c>
      <c r="C11" s="21">
        <v>42736</v>
      </c>
      <c r="D11" s="16"/>
      <c r="E11" s="16"/>
      <c r="F11" s="26" t="s">
        <v>61</v>
      </c>
      <c r="G11" s="16"/>
      <c r="H11" s="25" t="s">
        <v>60</v>
      </c>
      <c r="I11" s="25"/>
      <c r="J11" s="25"/>
      <c r="K11" s="25"/>
      <c r="L11" s="25"/>
      <c r="M11" s="25"/>
      <c r="N11" s="16"/>
      <c r="O11" s="16"/>
      <c r="P11" s="16"/>
      <c r="Q11" s="16"/>
      <c r="R11" s="16"/>
      <c r="S11" s="16"/>
      <c r="T11" s="16"/>
    </row>
    <row r="12" spans="2:20" x14ac:dyDescent="0.35">
      <c r="B12" s="16"/>
      <c r="C12" s="21"/>
      <c r="D12" s="16"/>
      <c r="E12" s="16"/>
      <c r="F12" s="28"/>
      <c r="G12" s="16"/>
      <c r="H12" s="29"/>
      <c r="I12" s="29"/>
      <c r="J12" s="29"/>
      <c r="K12" s="29"/>
      <c r="L12" s="29"/>
      <c r="M12" s="29"/>
      <c r="N12" s="16"/>
      <c r="O12" s="16"/>
      <c r="P12" s="16"/>
      <c r="Q12" s="16"/>
      <c r="R12" s="16"/>
      <c r="S12" s="16"/>
      <c r="T12" s="16"/>
    </row>
    <row r="13" spans="2:20" ht="1" customHeight="1" x14ac:dyDescent="0.35">
      <c r="B13" s="16"/>
      <c r="C13" s="21"/>
      <c r="D13" s="16"/>
      <c r="E13" s="16"/>
      <c r="F13" s="28"/>
      <c r="G13" s="16"/>
      <c r="H13" s="29">
        <v>1</v>
      </c>
      <c r="I13" s="29">
        <v>2</v>
      </c>
      <c r="J13" s="29">
        <v>3</v>
      </c>
      <c r="K13" s="29">
        <v>4</v>
      </c>
      <c r="L13" s="29">
        <v>5</v>
      </c>
      <c r="M13" s="29">
        <v>6</v>
      </c>
      <c r="N13" s="29">
        <v>7</v>
      </c>
      <c r="O13" s="29">
        <v>8</v>
      </c>
      <c r="P13" s="29">
        <v>9</v>
      </c>
      <c r="Q13" s="29">
        <v>10</v>
      </c>
      <c r="R13" s="29">
        <v>11</v>
      </c>
      <c r="S13" s="29">
        <v>12</v>
      </c>
      <c r="T13" s="16"/>
    </row>
    <row r="14" spans="2:20" x14ac:dyDescent="0.35">
      <c r="B14" s="16"/>
      <c r="C14" s="21"/>
      <c r="D14" s="16"/>
      <c r="E14" s="16"/>
      <c r="F14" s="23" t="s">
        <v>54</v>
      </c>
      <c r="G14" s="16"/>
      <c r="H14" s="23" t="s">
        <v>54</v>
      </c>
      <c r="I14" s="23" t="s">
        <v>54</v>
      </c>
      <c r="J14" s="23" t="s">
        <v>54</v>
      </c>
      <c r="K14" s="23" t="s">
        <v>54</v>
      </c>
      <c r="L14" s="23" t="s">
        <v>54</v>
      </c>
      <c r="M14" s="23" t="s">
        <v>54</v>
      </c>
      <c r="N14" s="23" t="s">
        <v>54</v>
      </c>
      <c r="O14" s="23" t="s">
        <v>54</v>
      </c>
      <c r="P14" s="23" t="s">
        <v>54</v>
      </c>
      <c r="Q14" s="23" t="s">
        <v>54</v>
      </c>
      <c r="R14" s="23" t="s">
        <v>54</v>
      </c>
      <c r="S14" s="23" t="s">
        <v>54</v>
      </c>
      <c r="T14" s="16"/>
    </row>
    <row r="15" spans="2:20" x14ac:dyDescent="0.35">
      <c r="B15" s="16"/>
      <c r="C15" s="21"/>
      <c r="D15" s="16"/>
      <c r="E15" s="16"/>
      <c r="F15" s="23" t="s">
        <v>55</v>
      </c>
      <c r="G15" s="16"/>
      <c r="H15" s="23" t="str">
        <f t="shared" ref="H15:S15" si="0">TEXT(IF(DAY(FinYrStarDate)=1,EDATE(FinYrStarDate,H$13-1),EDATE(FinYrStarDate,H$13)),"MMMM")</f>
        <v>January</v>
      </c>
      <c r="I15" s="23" t="str">
        <f t="shared" si="0"/>
        <v>February</v>
      </c>
      <c r="J15" s="23" t="str">
        <f t="shared" si="0"/>
        <v>March</v>
      </c>
      <c r="K15" s="23" t="str">
        <f t="shared" si="0"/>
        <v>April</v>
      </c>
      <c r="L15" s="23" t="str">
        <f t="shared" si="0"/>
        <v>May</v>
      </c>
      <c r="M15" s="23" t="str">
        <f t="shared" si="0"/>
        <v>June</v>
      </c>
      <c r="N15" s="23" t="str">
        <f t="shared" si="0"/>
        <v>July</v>
      </c>
      <c r="O15" s="23" t="str">
        <f t="shared" si="0"/>
        <v>August</v>
      </c>
      <c r="P15" s="23" t="str">
        <f t="shared" si="0"/>
        <v>September</v>
      </c>
      <c r="Q15" s="23" t="str">
        <f t="shared" si="0"/>
        <v>October</v>
      </c>
      <c r="R15" s="23" t="str">
        <f t="shared" si="0"/>
        <v>November</v>
      </c>
      <c r="S15" s="23" t="str">
        <f t="shared" si="0"/>
        <v>December</v>
      </c>
      <c r="T15" s="16"/>
    </row>
    <row r="16" spans="2:20" x14ac:dyDescent="0.35">
      <c r="B16" s="22"/>
      <c r="C16" s="16"/>
      <c r="D16" s="16"/>
      <c r="E16" s="16"/>
      <c r="F16" s="16"/>
      <c r="G16" s="16"/>
      <c r="H16" s="16"/>
      <c r="I16" s="16"/>
      <c r="J16" s="16"/>
      <c r="K16" s="16"/>
      <c r="L16" s="16"/>
      <c r="M16" s="16"/>
      <c r="N16" s="16"/>
      <c r="O16" s="16"/>
      <c r="P16" s="16"/>
      <c r="Q16" s="16"/>
      <c r="R16" s="16"/>
      <c r="S16" s="16"/>
      <c r="T16" s="16"/>
    </row>
    <row r="17" spans="2:20" ht="16" customHeight="1" x14ac:dyDescent="0.35">
      <c r="B17" s="17" t="s">
        <v>84</v>
      </c>
      <c r="C17" s="17"/>
      <c r="D17" s="17" t="s">
        <v>83</v>
      </c>
      <c r="E17" s="16"/>
      <c r="F17" s="50">
        <f t="shared" ref="F17:F23" si="1">CHOOSE(B, "GLOpeningBalance(" &amp; $C$8 &amp; "," &amp; $C$9 &amp; "," &amp; "AccountNumber" &amp; "," &amp; $D17 &amp; "," &amp; "GroupCategoryCode" &amp; ")", CellContents, 0)</f>
        <v>0</v>
      </c>
      <c r="G17" s="51"/>
      <c r="H17" s="50">
        <f t="shared" ref="H17:S17" si="2">CHOOSE(B, "-GLClosingBalance(" &amp; $C$8 &amp; "," &amp; $C$9 &amp; "," &amp; H$13 &amp; "," &amp; "AccountNumber" &amp; "," &amp; $D17 &amp; "," &amp; "GroupCategoryCode" &amp; ")", CellContents, 0)</f>
        <v>0</v>
      </c>
      <c r="I17" s="50">
        <f t="shared" si="2"/>
        <v>0</v>
      </c>
      <c r="J17" s="50">
        <f t="shared" si="2"/>
        <v>0</v>
      </c>
      <c r="K17" s="50">
        <f t="shared" si="2"/>
        <v>0</v>
      </c>
      <c r="L17" s="50">
        <f t="shared" si="2"/>
        <v>0</v>
      </c>
      <c r="M17" s="50">
        <f t="shared" si="2"/>
        <v>0</v>
      </c>
      <c r="N17" s="50">
        <f t="shared" si="2"/>
        <v>0</v>
      </c>
      <c r="O17" s="50">
        <f t="shared" si="2"/>
        <v>0</v>
      </c>
      <c r="P17" s="50">
        <f t="shared" si="2"/>
        <v>0</v>
      </c>
      <c r="Q17" s="50">
        <f t="shared" si="2"/>
        <v>0</v>
      </c>
      <c r="R17" s="50">
        <f t="shared" si="2"/>
        <v>0</v>
      </c>
      <c r="S17" s="50">
        <f t="shared" si="2"/>
        <v>0</v>
      </c>
      <c r="T17" s="16"/>
    </row>
    <row r="18" spans="2:20" ht="16" customHeight="1" x14ac:dyDescent="0.35">
      <c r="B18" s="17" t="s">
        <v>103</v>
      </c>
      <c r="C18" s="17"/>
      <c r="D18" s="17" t="s">
        <v>101</v>
      </c>
      <c r="E18" s="16"/>
      <c r="F18" s="50">
        <f t="shared" si="1"/>
        <v>0</v>
      </c>
      <c r="G18" s="51"/>
      <c r="H18" s="50">
        <f t="shared" ref="H18:S18" si="3">CHOOSE(B, "GLClosingBalance(" &amp; $C$8 &amp; "," &amp; $C$9 &amp; "," &amp; H$13 &amp; "," &amp; "AccountNumber" &amp; "," &amp; $D18 &amp; "," &amp; "GroupCategoryCode" &amp; ")", CellContents, 0)</f>
        <v>0</v>
      </c>
      <c r="I18" s="50">
        <f t="shared" si="3"/>
        <v>0</v>
      </c>
      <c r="J18" s="50">
        <f t="shared" si="3"/>
        <v>0</v>
      </c>
      <c r="K18" s="50">
        <f t="shared" si="3"/>
        <v>0</v>
      </c>
      <c r="L18" s="50">
        <f t="shared" si="3"/>
        <v>0</v>
      </c>
      <c r="M18" s="50">
        <f t="shared" si="3"/>
        <v>0</v>
      </c>
      <c r="N18" s="50">
        <f t="shared" si="3"/>
        <v>0</v>
      </c>
      <c r="O18" s="50">
        <f t="shared" si="3"/>
        <v>0</v>
      </c>
      <c r="P18" s="50">
        <f t="shared" si="3"/>
        <v>0</v>
      </c>
      <c r="Q18" s="50">
        <f t="shared" si="3"/>
        <v>0</v>
      </c>
      <c r="R18" s="50">
        <f t="shared" si="3"/>
        <v>0</v>
      </c>
      <c r="S18" s="50">
        <f t="shared" si="3"/>
        <v>0</v>
      </c>
      <c r="T18" s="16"/>
    </row>
    <row r="19" spans="2:20" ht="16" customHeight="1" x14ac:dyDescent="0.35">
      <c r="B19" s="17" t="s">
        <v>105</v>
      </c>
      <c r="C19" s="17"/>
      <c r="D19" s="17" t="s">
        <v>106</v>
      </c>
      <c r="E19" s="16"/>
      <c r="F19" s="50">
        <f t="shared" si="1"/>
        <v>0</v>
      </c>
      <c r="G19" s="51"/>
      <c r="H19" s="50">
        <f t="shared" ref="H19:S19" si="4">CHOOSE(B, "-GLClosingBalance(" &amp; $C$8 &amp; "," &amp; $C$9 &amp; "," &amp; H$13 &amp; "," &amp; "AccountNumber" &amp; "," &amp; $D19 &amp; "," &amp; "GroupCategoryCode" &amp; ")", CellContents, 0)</f>
        <v>0</v>
      </c>
      <c r="I19" s="50">
        <f t="shared" si="4"/>
        <v>0</v>
      </c>
      <c r="J19" s="50">
        <f t="shared" si="4"/>
        <v>0</v>
      </c>
      <c r="K19" s="50">
        <f t="shared" si="4"/>
        <v>0</v>
      </c>
      <c r="L19" s="50">
        <f t="shared" si="4"/>
        <v>0</v>
      </c>
      <c r="M19" s="50">
        <f t="shared" si="4"/>
        <v>0</v>
      </c>
      <c r="N19" s="50">
        <f t="shared" si="4"/>
        <v>0</v>
      </c>
      <c r="O19" s="50">
        <f t="shared" si="4"/>
        <v>0</v>
      </c>
      <c r="P19" s="50">
        <f t="shared" si="4"/>
        <v>0</v>
      </c>
      <c r="Q19" s="50">
        <f t="shared" si="4"/>
        <v>0</v>
      </c>
      <c r="R19" s="50">
        <f t="shared" si="4"/>
        <v>0</v>
      </c>
      <c r="S19" s="50">
        <f t="shared" si="4"/>
        <v>0</v>
      </c>
      <c r="T19" s="16"/>
    </row>
    <row r="20" spans="2:20" ht="16" customHeight="1" x14ac:dyDescent="0.35">
      <c r="B20" s="17" t="s">
        <v>86</v>
      </c>
      <c r="C20" s="17"/>
      <c r="D20" s="17" t="s">
        <v>85</v>
      </c>
      <c r="E20" s="17"/>
      <c r="F20" s="50">
        <f t="shared" si="1"/>
        <v>0</v>
      </c>
      <c r="G20" s="51"/>
      <c r="H20" s="50">
        <f t="shared" ref="H20:S22" si="5">CHOOSE(B, "GLClosingBalance(" &amp; $C$8 &amp; "," &amp; $C$9 &amp; "," &amp; H$13 &amp; "," &amp; "AccountNumber" &amp; "," &amp; $D20 &amp; "," &amp; "GroupCategoryCode" &amp; ")", CellContents, 0)</f>
        <v>0</v>
      </c>
      <c r="I20" s="50">
        <f t="shared" si="5"/>
        <v>0</v>
      </c>
      <c r="J20" s="50">
        <f t="shared" si="5"/>
        <v>0</v>
      </c>
      <c r="K20" s="50">
        <f t="shared" si="5"/>
        <v>0</v>
      </c>
      <c r="L20" s="50">
        <f t="shared" si="5"/>
        <v>0</v>
      </c>
      <c r="M20" s="50">
        <f t="shared" si="5"/>
        <v>0</v>
      </c>
      <c r="N20" s="50">
        <f t="shared" si="5"/>
        <v>0</v>
      </c>
      <c r="O20" s="50">
        <f t="shared" si="5"/>
        <v>0</v>
      </c>
      <c r="P20" s="50">
        <f t="shared" si="5"/>
        <v>0</v>
      </c>
      <c r="Q20" s="50">
        <f t="shared" si="5"/>
        <v>0</v>
      </c>
      <c r="R20" s="50">
        <f t="shared" si="5"/>
        <v>0</v>
      </c>
      <c r="S20" s="50">
        <f t="shared" si="5"/>
        <v>0</v>
      </c>
      <c r="T20" s="16"/>
    </row>
    <row r="21" spans="2:20" ht="16" customHeight="1" x14ac:dyDescent="0.35">
      <c r="B21" s="17" t="s">
        <v>104</v>
      </c>
      <c r="C21" s="17"/>
      <c r="D21" s="17" t="s">
        <v>102</v>
      </c>
      <c r="E21" s="17"/>
      <c r="F21" s="50">
        <f t="shared" si="1"/>
        <v>0</v>
      </c>
      <c r="G21" s="51"/>
      <c r="H21" s="50">
        <f t="shared" si="5"/>
        <v>0</v>
      </c>
      <c r="I21" s="50">
        <f t="shared" si="5"/>
        <v>0</v>
      </c>
      <c r="J21" s="50">
        <f t="shared" si="5"/>
        <v>0</v>
      </c>
      <c r="K21" s="50">
        <f t="shared" si="5"/>
        <v>0</v>
      </c>
      <c r="L21" s="50">
        <f t="shared" si="5"/>
        <v>0</v>
      </c>
      <c r="M21" s="50">
        <f t="shared" si="5"/>
        <v>0</v>
      </c>
      <c r="N21" s="50">
        <f t="shared" si="5"/>
        <v>0</v>
      </c>
      <c r="O21" s="50">
        <f t="shared" si="5"/>
        <v>0</v>
      </c>
      <c r="P21" s="50">
        <f t="shared" si="5"/>
        <v>0</v>
      </c>
      <c r="Q21" s="50">
        <f t="shared" si="5"/>
        <v>0</v>
      </c>
      <c r="R21" s="50">
        <f t="shared" si="5"/>
        <v>0</v>
      </c>
      <c r="S21" s="50">
        <f t="shared" si="5"/>
        <v>0</v>
      </c>
      <c r="T21" s="16"/>
    </row>
    <row r="22" spans="2:20" ht="16" customHeight="1" x14ac:dyDescent="0.35">
      <c r="B22" s="17" t="s">
        <v>43</v>
      </c>
      <c r="C22" s="17"/>
      <c r="D22" s="17" t="s">
        <v>42</v>
      </c>
      <c r="E22" s="17"/>
      <c r="F22" s="50">
        <f t="shared" si="1"/>
        <v>0</v>
      </c>
      <c r="G22" s="51"/>
      <c r="H22" s="50">
        <f t="shared" si="5"/>
        <v>0</v>
      </c>
      <c r="I22" s="50">
        <f t="shared" si="5"/>
        <v>0</v>
      </c>
      <c r="J22" s="50">
        <f t="shared" si="5"/>
        <v>0</v>
      </c>
      <c r="K22" s="50">
        <f t="shared" si="5"/>
        <v>0</v>
      </c>
      <c r="L22" s="50">
        <f t="shared" si="5"/>
        <v>0</v>
      </c>
      <c r="M22" s="50">
        <f t="shared" si="5"/>
        <v>0</v>
      </c>
      <c r="N22" s="50">
        <f t="shared" si="5"/>
        <v>0</v>
      </c>
      <c r="O22" s="50">
        <f t="shared" si="5"/>
        <v>0</v>
      </c>
      <c r="P22" s="50">
        <f t="shared" si="5"/>
        <v>0</v>
      </c>
      <c r="Q22" s="50">
        <f t="shared" si="5"/>
        <v>0</v>
      </c>
      <c r="R22" s="50">
        <f t="shared" si="5"/>
        <v>0</v>
      </c>
      <c r="S22" s="50">
        <f t="shared" si="5"/>
        <v>0</v>
      </c>
      <c r="T22" s="16"/>
    </row>
    <row r="23" spans="2:20" ht="16" customHeight="1" x14ac:dyDescent="0.35">
      <c r="B23" s="17" t="s">
        <v>45</v>
      </c>
      <c r="C23" s="17"/>
      <c r="D23" s="17" t="s">
        <v>44</v>
      </c>
      <c r="E23" s="17"/>
      <c r="F23" s="50">
        <f t="shared" si="1"/>
        <v>0</v>
      </c>
      <c r="G23" s="51"/>
      <c r="H23" s="50">
        <f>CHOOSE(B, "GLClosingBalance(" &amp; $C$8 &amp; "," &amp; $C$9 &amp; "," &amp; H$13 &amp; "," &amp; "AccountNumber" &amp; "," &amp; $D23 &amp; "," &amp; "GroupCategoryCode" &amp; ")", CellContents, 0)</f>
        <v>0</v>
      </c>
      <c r="I23" s="50">
        <f>CHOOSE(B, "GLClosingBalance(" &amp; $C$8 &amp; "," &amp; $C$9 &amp; "," &amp; I$13 &amp; "," &amp; "AccountNumber" &amp; "," &amp; $D23 &amp; "," &amp; "GroupCategoryCode" &amp; ")", CellContents, 0)</f>
        <v>0</v>
      </c>
      <c r="J23" s="50">
        <f>CHOOSE(B, "GLClosingBalance(" &amp; $C$8 &amp; "," &amp; $C$9 &amp; "," &amp; J$13 &amp; "," &amp; "AccountNumber" &amp; "," &amp; $D23 &amp; "," &amp; "GroupCategoryCode" &amp; ")", CellContents,0)</f>
        <v>0</v>
      </c>
      <c r="K23" s="50">
        <f t="shared" ref="K23:S23" si="6">CHOOSE(B, "GLClosingBalance(" &amp; $C$8 &amp; "," &amp; $C$9 &amp; "," &amp; K$13 &amp; "," &amp; "AccountNumber" &amp; "," &amp; $D23 &amp; "," &amp; "GroupCategoryCode" &amp; ")", CellContents, 0)</f>
        <v>0</v>
      </c>
      <c r="L23" s="50">
        <f t="shared" si="6"/>
        <v>0</v>
      </c>
      <c r="M23" s="50">
        <f t="shared" si="6"/>
        <v>0</v>
      </c>
      <c r="N23" s="50">
        <f t="shared" si="6"/>
        <v>0</v>
      </c>
      <c r="O23" s="50">
        <f t="shared" si="6"/>
        <v>0</v>
      </c>
      <c r="P23" s="50">
        <f t="shared" si="6"/>
        <v>0</v>
      </c>
      <c r="Q23" s="50">
        <f t="shared" si="6"/>
        <v>0</v>
      </c>
      <c r="R23" s="50">
        <f t="shared" si="6"/>
        <v>0</v>
      </c>
      <c r="S23" s="50">
        <f t="shared" si="6"/>
        <v>0</v>
      </c>
      <c r="T23" s="16"/>
    </row>
    <row r="24" spans="2:20" x14ac:dyDescent="0.35">
      <c r="B24" s="17" t="s">
        <v>47</v>
      </c>
      <c r="C24" s="17"/>
      <c r="D24" s="17" t="s">
        <v>46</v>
      </c>
      <c r="E24" s="17"/>
      <c r="F24" s="50">
        <f>CHOOSE(B, "-GLOpeningBalance(" &amp; $C$8 &amp; "," &amp; $C$9 &amp; "," &amp; "AccountNumber" &amp; "," &amp; $D24 &amp; "," &amp; "GroupCategoryCode" &amp; ")", CellContents, 0)</f>
        <v>0</v>
      </c>
      <c r="G24" s="51"/>
      <c r="H24" s="50">
        <f t="shared" ref="H24:S24" si="7">CHOOSE(B, "-GLClosingBalance(" &amp; $C$8 &amp; "," &amp; $C$9 &amp; "," &amp; H$13 &amp; "," &amp; "AccountNumber" &amp; "," &amp; $D24 &amp; "," &amp; "GroupCategoryCode" &amp; ")", CellContents, 0)</f>
        <v>0</v>
      </c>
      <c r="I24" s="50">
        <f t="shared" si="7"/>
        <v>0</v>
      </c>
      <c r="J24" s="50">
        <f t="shared" si="7"/>
        <v>0</v>
      </c>
      <c r="K24" s="50">
        <f t="shared" si="7"/>
        <v>0</v>
      </c>
      <c r="L24" s="50">
        <f t="shared" si="7"/>
        <v>0</v>
      </c>
      <c r="M24" s="50">
        <f t="shared" si="7"/>
        <v>0</v>
      </c>
      <c r="N24" s="50">
        <f t="shared" si="7"/>
        <v>0</v>
      </c>
      <c r="O24" s="50">
        <f t="shared" si="7"/>
        <v>0</v>
      </c>
      <c r="P24" s="50">
        <f t="shared" si="7"/>
        <v>0</v>
      </c>
      <c r="Q24" s="50">
        <f t="shared" si="7"/>
        <v>0</v>
      </c>
      <c r="R24" s="50">
        <f t="shared" si="7"/>
        <v>0</v>
      </c>
      <c r="S24" s="50">
        <f t="shared" si="7"/>
        <v>0</v>
      </c>
      <c r="T24" s="16"/>
    </row>
    <row r="25" spans="2:20" hidden="1" x14ac:dyDescent="0.35">
      <c r="B25" s="17" t="s">
        <v>88</v>
      </c>
      <c r="C25" s="17"/>
      <c r="D25" s="17" t="s">
        <v>87</v>
      </c>
      <c r="E25" s="17"/>
      <c r="F25" s="50">
        <f>CHOOSE(B, "-GLOpeningBalance(" &amp; $C$8 &amp; "," &amp; $C$9 &amp; "," &amp; "AccountNumber" &amp; "," &amp; $D25 &amp; "," &amp; "GroupCategoryCode" &amp; ")", CellContents, 0)</f>
        <v>0</v>
      </c>
      <c r="G25" s="51"/>
      <c r="H25" s="50">
        <f t="shared" ref="H25:S26" si="8">CHOOSE(B, "-GLClosingBalance(" &amp; $C$8 &amp; "," &amp; $C$9 &amp; "," &amp; H$13 &amp; "," &amp; "AccountNumber" &amp; "," &amp; $D25 &amp; "," &amp; "GroupCategoryCode" &amp; ")", CellContents, 0)</f>
        <v>0</v>
      </c>
      <c r="I25" s="50">
        <f t="shared" si="8"/>
        <v>0</v>
      </c>
      <c r="J25" s="50">
        <f t="shared" si="8"/>
        <v>0</v>
      </c>
      <c r="K25" s="50">
        <f t="shared" si="8"/>
        <v>0</v>
      </c>
      <c r="L25" s="50">
        <f t="shared" si="8"/>
        <v>0</v>
      </c>
      <c r="M25" s="50">
        <f t="shared" si="8"/>
        <v>0</v>
      </c>
      <c r="N25" s="50">
        <f t="shared" si="8"/>
        <v>0</v>
      </c>
      <c r="O25" s="50">
        <f t="shared" si="8"/>
        <v>0</v>
      </c>
      <c r="P25" s="50">
        <f t="shared" si="8"/>
        <v>0</v>
      </c>
      <c r="Q25" s="50">
        <f t="shared" si="8"/>
        <v>0</v>
      </c>
      <c r="R25" s="50">
        <f t="shared" si="8"/>
        <v>0</v>
      </c>
      <c r="S25" s="50">
        <f t="shared" si="8"/>
        <v>0</v>
      </c>
      <c r="T25" s="16"/>
    </row>
    <row r="26" spans="2:20" hidden="1" x14ac:dyDescent="0.35">
      <c r="B26" s="17" t="s">
        <v>49</v>
      </c>
      <c r="C26" s="17"/>
      <c r="D26" s="17" t="s">
        <v>48</v>
      </c>
      <c r="E26" s="17"/>
      <c r="F26" s="50">
        <f>CHOOSE(B, "-GLOpeningBalance(" &amp; $C$8 &amp; "," &amp; $C$9 &amp; "," &amp; "AccountNumber" &amp; "," &amp; $D26 &amp; "," &amp; "GroupCategoryCode" &amp; ")", CellContents, 0)</f>
        <v>0</v>
      </c>
      <c r="G26" s="51"/>
      <c r="H26" s="50">
        <f t="shared" si="8"/>
        <v>0</v>
      </c>
      <c r="I26" s="50">
        <f t="shared" si="8"/>
        <v>0</v>
      </c>
      <c r="J26" s="50">
        <f t="shared" si="8"/>
        <v>0</v>
      </c>
      <c r="K26" s="50">
        <f t="shared" si="8"/>
        <v>0</v>
      </c>
      <c r="L26" s="50">
        <f t="shared" si="8"/>
        <v>0</v>
      </c>
      <c r="M26" s="50">
        <f t="shared" si="8"/>
        <v>0</v>
      </c>
      <c r="N26" s="50">
        <f t="shared" si="8"/>
        <v>0</v>
      </c>
      <c r="O26" s="50">
        <f t="shared" si="8"/>
        <v>0</v>
      </c>
      <c r="P26" s="50">
        <f t="shared" si="8"/>
        <v>0</v>
      </c>
      <c r="Q26" s="50">
        <f t="shared" si="8"/>
        <v>0</v>
      </c>
      <c r="R26" s="50">
        <f t="shared" si="8"/>
        <v>0</v>
      </c>
      <c r="S26" s="50">
        <f t="shared" si="8"/>
        <v>0</v>
      </c>
      <c r="T26" s="16"/>
    </row>
    <row r="27" spans="2:20" hidden="1" x14ac:dyDescent="0.35">
      <c r="B27" s="17"/>
      <c r="C27" s="17"/>
      <c r="D27" s="17"/>
      <c r="E27" s="17"/>
      <c r="F27" s="17"/>
      <c r="G27" s="16"/>
      <c r="H27" s="16"/>
      <c r="I27" s="16"/>
      <c r="J27" s="16"/>
      <c r="K27" s="16"/>
      <c r="L27" s="16"/>
      <c r="M27" s="16"/>
      <c r="N27" s="16"/>
      <c r="O27" s="16"/>
      <c r="P27" s="16"/>
      <c r="Q27" s="16"/>
      <c r="R27" s="16"/>
      <c r="S27" s="16"/>
      <c r="T27" s="16"/>
    </row>
    <row r="28" spans="2:20" hidden="1" x14ac:dyDescent="0.35">
      <c r="T28" s="16"/>
    </row>
    <row r="29" spans="2:20" hidden="1" x14ac:dyDescent="0.35">
      <c r="T29" s="16"/>
    </row>
    <row r="30" spans="2:20" x14ac:dyDescent="0.35">
      <c r="T30" s="16"/>
    </row>
    <row r="31" spans="2:20" x14ac:dyDescent="0.35">
      <c r="B31" s="16"/>
      <c r="C31" s="16"/>
      <c r="D31" s="16"/>
      <c r="E31" s="17"/>
      <c r="F31" s="17"/>
      <c r="G31" s="16"/>
      <c r="H31" s="16"/>
      <c r="I31" s="16"/>
      <c r="J31" s="16"/>
      <c r="K31" s="16"/>
      <c r="L31" s="16"/>
      <c r="M31" s="16"/>
      <c r="N31" s="16"/>
      <c r="O31" s="16"/>
      <c r="P31" s="16"/>
      <c r="Q31" s="16"/>
      <c r="R31" s="16"/>
      <c r="S31" s="16"/>
      <c r="T31" s="16"/>
    </row>
    <row r="32" spans="2:20" x14ac:dyDescent="0.35">
      <c r="B32" s="17"/>
      <c r="C32" s="17"/>
      <c r="D32" s="17"/>
      <c r="E32" s="17"/>
      <c r="F32" s="17"/>
      <c r="G32" s="16"/>
      <c r="H32" s="16"/>
      <c r="I32" s="16"/>
      <c r="J32" s="16"/>
      <c r="K32" s="16"/>
      <c r="L32" s="16"/>
      <c r="M32" s="16"/>
      <c r="N32" s="16"/>
      <c r="O32" s="16"/>
      <c r="P32" s="16"/>
      <c r="Q32" s="16"/>
      <c r="R32" s="16"/>
      <c r="S32" s="16"/>
      <c r="T32" s="16"/>
    </row>
    <row r="33" spans="2:20" x14ac:dyDescent="0.35">
      <c r="B33" s="17"/>
      <c r="C33" s="17"/>
      <c r="D33" s="17"/>
      <c r="E33" s="17"/>
      <c r="F33" s="17"/>
      <c r="G33" s="16"/>
      <c r="H33" s="16"/>
      <c r="I33" s="16"/>
      <c r="J33" s="16"/>
      <c r="K33" s="16"/>
      <c r="L33" s="16"/>
      <c r="M33" s="16"/>
      <c r="N33" s="16"/>
      <c r="O33" s="16"/>
      <c r="P33" s="16"/>
      <c r="Q33" s="16"/>
      <c r="R33" s="16"/>
      <c r="S33" s="16"/>
      <c r="T33" s="16"/>
    </row>
  </sheetData>
  <pageMargins left="0.25" right="0.25" top="0.75" bottom="0.75" header="0.3" footer="0.3"/>
  <pageSetup paperSize="9" scale="75" orientation="landscape" r:id="rId1"/>
  <headerFooter>
    <oddFooter>&amp;L&amp;D,  &amp;T&amp;R&amp;P  /  &amp;N</oddFooter>
  </headerFooter>
  <rowBreaks count="1" manualBreakCount="1">
    <brk id="29" min="1" max="22" man="1"/>
  </rowBreaks>
  <drawing r:id="rId2"/>
  <legacyDrawing r:id="rId3"/>
  <tableParts count="1">
    <tablePart r:id="rId4"/>
  </tableParts>
  <extLst>
    <ext xmlns:x14="http://schemas.microsoft.com/office/spreadsheetml/2009/9/main" uri="{05C60535-1F16-4fd2-B633-F4F36F0B64E0}">
      <x14:sparklineGroups xmlns:xm="http://schemas.microsoft.com/office/excel/2006/main">
        <x14:sparklineGroup lineWeight="2.25" displayEmptyCellsAs="gap" markers="1" high="1" low="1" xr2:uid="{00000000-0003-0000-0200-000000000000}">
          <x14:colorSeries rgb="FF00B050"/>
          <x14:colorNegative rgb="FFFF0000"/>
          <x14:colorAxis rgb="FF000000"/>
          <x14:colorMarkers rgb="FF0070C0"/>
          <x14:colorFirst rgb="FFFFC000"/>
          <x14:colorLast rgb="FFFFC000"/>
          <x14:colorHigh rgb="FF00B050"/>
          <x14:colorLow rgb="FFFF0000"/>
          <x14:sparklines>
            <x14:sparkline>
              <xm:f>'Financial Ratios'!H17:S17</xm:f>
              <xm:sqref>U17</xm:sqref>
            </x14:sparkline>
          </x14:sparklines>
        </x14:sparklineGroup>
        <x14:sparklineGroup lineWeight="2.25" displayEmptyCellsAs="gap" markers="1" high="1" low="1" xr2:uid="{00000000-0003-0000-0200-000001000000}">
          <x14:colorSeries rgb="FF00B050"/>
          <x14:colorNegative rgb="FFFF0000"/>
          <x14:colorAxis rgb="FF000000"/>
          <x14:colorMarkers rgb="FF0070C0"/>
          <x14:colorFirst rgb="FFFFC000"/>
          <x14:colorLast rgb="FFFFC000"/>
          <x14:colorHigh rgb="FF00B050"/>
          <x14:colorLow rgb="FFFF0000"/>
          <x14:sparklines>
            <x14:sparkline>
              <xm:f>'Financial Ratios'!H18:S18</xm:f>
              <xm:sqref>U18</xm:sqref>
            </x14:sparkline>
          </x14:sparklines>
        </x14:sparklineGroup>
        <x14:sparklineGroup lineWeight="2.25" displayEmptyCellsAs="gap" markers="1" high="1" low="1" xr2:uid="{00000000-0003-0000-0200-000002000000}">
          <x14:colorSeries rgb="FF00B050"/>
          <x14:colorNegative rgb="FFFF0000"/>
          <x14:colorAxis rgb="FF000000"/>
          <x14:colorMarkers rgb="FF0070C0"/>
          <x14:colorFirst rgb="FFFFC000"/>
          <x14:colorLast rgb="FFFFC000"/>
          <x14:colorHigh rgb="FF00B050"/>
          <x14:colorLow rgb="FFFF0000"/>
          <x14:sparklines>
            <x14:sparkline>
              <xm:f>'Financial Ratios'!H20:S20</xm:f>
              <xm:sqref>U20</xm:sqref>
            </x14:sparkline>
          </x14:sparklines>
        </x14:sparklineGroup>
        <x14:sparklineGroup lineWeight="2.25" displayEmptyCellsAs="gap" markers="1" high="1" low="1" xr2:uid="{685635A7-D155-48E0-AB03-D40B53542BA0}">
          <x14:colorSeries rgb="FF00B050"/>
          <x14:colorNegative rgb="FFFF0000"/>
          <x14:colorAxis rgb="FF000000"/>
          <x14:colorMarkers rgb="FF0070C0"/>
          <x14:colorFirst rgb="FFFFC000"/>
          <x14:colorLast rgb="FFFFC000"/>
          <x14:colorHigh rgb="FF00B050"/>
          <x14:colorLow rgb="FFFF0000"/>
          <x14:sparklines>
            <x14:sparkline>
              <xm:f>'Financial Ratios'!H23:S23</xm:f>
              <xm:sqref>U23</xm:sqref>
            </x14:sparkline>
          </x14:sparklines>
        </x14:sparklineGroup>
        <x14:sparklineGroup lineWeight="2.25" displayEmptyCellsAs="gap" markers="1" high="1" low="1" xr2:uid="{072A3D2D-3187-40FE-B950-D7274D7FBB3B}">
          <x14:colorSeries rgb="FF00B050"/>
          <x14:colorNegative rgb="FFFF0000"/>
          <x14:colorAxis rgb="FF000000"/>
          <x14:colorMarkers rgb="FF0070C0"/>
          <x14:colorFirst rgb="FFFFC000"/>
          <x14:colorLast rgb="FFFFC000"/>
          <x14:colorHigh rgb="FF00B050"/>
          <x14:colorLow rgb="FFFF0000"/>
          <x14:sparklines>
            <x14:sparkline>
              <xm:f>'Financial Ratios'!H24:S24</xm:f>
              <xm:sqref>U24</xm:sqref>
            </x14:sparkline>
          </x14:sparklines>
        </x14:sparklineGroup>
        <x14:sparklineGroup lineWeight="2.25" displayEmptyCellsAs="gap" markers="1" high="1" low="1" xr2:uid="{00000000-0003-0000-0200-000005000000}">
          <x14:colorSeries rgb="FF00B050"/>
          <x14:colorNegative rgb="FFFF0000"/>
          <x14:colorAxis rgb="FF000000"/>
          <x14:colorMarkers rgb="FF0070C0"/>
          <x14:colorFirst rgb="FFFFC000"/>
          <x14:colorLast rgb="FFFFC000"/>
          <x14:colorHigh rgb="FF00B050"/>
          <x14:colorLow rgb="FFFF0000"/>
          <x14:sparklines>
            <x14:sparkline>
              <xm:f>'Financial Ratios'!H28:S28</xm:f>
              <xm:sqref>U26</xm:sqref>
            </x14:sparkline>
          </x14:sparklines>
        </x14:sparklineGroup>
        <x14:sparklineGroup lineWeight="2.25" displayEmptyCellsAs="gap" markers="1" high="1" low="1" xr2:uid="{00000000-0003-0000-0200-000006000000}">
          <x14:colorSeries rgb="FF00B050"/>
          <x14:colorNegative rgb="FFFF0000"/>
          <x14:colorAxis rgb="FF000000"/>
          <x14:colorMarkers rgb="FF0070C0"/>
          <x14:colorFirst rgb="FFFFC000"/>
          <x14:colorLast rgb="FFFFC000"/>
          <x14:colorHigh rgb="FF00B050"/>
          <x14:colorLow rgb="FFFF0000"/>
          <x14:sparklines>
            <x14:sparkline>
              <xm:f>'Financial Ratios'!H30:S30</xm:f>
              <xm:sqref>U28</xm:sqref>
            </x14:sparkline>
          </x14:sparklines>
        </x14:sparklineGroup>
        <x14:sparklineGroup lineWeight="2.25" displayEmptyCellsAs="gap" markers="1" high="1" low="1" xr2:uid="{00000000-0003-0000-0200-000007000000}">
          <x14:colorSeries rgb="FF00B050"/>
          <x14:colorNegative rgb="FFFF0000"/>
          <x14:colorAxis rgb="FF000000"/>
          <x14:colorMarkers rgb="FF0070C0"/>
          <x14:colorFirst rgb="FFFFC000"/>
          <x14:colorLast rgb="FFFFC000"/>
          <x14:colorHigh rgb="FF00B050"/>
          <x14:colorLow rgb="FFFF0000"/>
          <x14:sparklines>
            <x14:sparkline>
              <xm:f>'Financial Ratios'!H19:S19</xm:f>
              <xm:sqref>U19</xm:sqref>
            </x14:sparkline>
          </x14:sparklines>
        </x14:sparklineGroup>
        <x14:sparklineGroup lineWeight="2.25" displayEmptyCellsAs="gap" markers="1" high="1" low="1" xr2:uid="{00000000-0003-0000-0200-000008000000}">
          <x14:colorSeries rgb="FF00B050"/>
          <x14:colorNegative rgb="FFFF0000"/>
          <x14:colorAxis rgb="FF000000"/>
          <x14:colorMarkers rgb="FF0070C0"/>
          <x14:colorFirst rgb="FFFFC000"/>
          <x14:colorLast rgb="FFFFC000"/>
          <x14:colorHigh rgb="FF00B050"/>
          <x14:colorLow rgb="FFFF0000"/>
          <x14:sparklines>
            <x14:sparkline>
              <xm:f>'Financial Ratios'!H21:S21</xm:f>
              <xm:sqref>U21</xm:sqref>
            </x14:sparkline>
          </x14:sparklines>
        </x14:sparklineGroup>
        <x14:sparklineGroup lineWeight="2.25" displayEmptyCellsAs="gap" markers="1" high="1" low="1" xr2:uid="{00000000-0003-0000-0200-000009000000}">
          <x14:colorSeries rgb="FF00B050"/>
          <x14:colorNegative rgb="FFFF0000"/>
          <x14:colorAxis rgb="FF000000"/>
          <x14:colorMarkers rgb="FF0070C0"/>
          <x14:colorFirst rgb="FFFFC000"/>
          <x14:colorLast rgb="FFFFC000"/>
          <x14:colorHigh rgb="FF00B050"/>
          <x14:colorLow rgb="FFFF0000"/>
          <x14:sparklines>
            <x14:sparkline>
              <xm:f>'Financial Ratios'!H22:S22</xm:f>
              <xm:sqref>U22</xm:sqref>
            </x14:sparkline>
          </x14:sparklines>
        </x14:sparklineGroup>
      </x14:sparklineGroups>
    </ext>
    <ext xmlns:x14="http://schemas.microsoft.com/office/spreadsheetml/2009/9/main" uri="{A8765BA9-456A-4dab-B4F3-ACF838C121DE}">
      <x14:slicerList>
        <x14:slicer r:id="rId5"/>
      </x14:slicerList>
    </ext>
    <ext xmlns:x15="http://schemas.microsoft.com/office/spreadsheetml/2010/11/main" uri="{F7C9EE02-42E1-4005-9D12-6889AFFD525C}">
      <x15:webExtensions xmlns:xm="http://schemas.microsoft.com/office/excel/2006/main">
        <x15:webExtension appRef="{B0136558-E982-4657-B949-C4934B8D80B4}">
          <xm:f>Table5[#All]</xm:f>
        </x15:webExtension>
      </x15:webExtens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B1:T67"/>
  <sheetViews>
    <sheetView showGridLines="0" zoomScale="80" zoomScaleNormal="80" workbookViewId="0"/>
  </sheetViews>
  <sheetFormatPr defaultRowHeight="14.5" outlineLevelRow="1" x14ac:dyDescent="0.35"/>
  <cols>
    <col min="1" max="1" width="2.6328125" customWidth="1"/>
    <col min="2" max="2" width="34.1796875" customWidth="1"/>
    <col min="3" max="3" width="12.54296875" customWidth="1"/>
    <col min="4" max="4" width="7.81640625" customWidth="1"/>
    <col min="5" max="5" width="5.6328125" customWidth="1"/>
    <col min="6" max="6" width="14.90625" customWidth="1"/>
    <col min="7" max="7" width="1.6328125" customWidth="1"/>
    <col min="8" max="19" width="11.6328125" customWidth="1"/>
    <col min="20" max="20" width="2.6328125" customWidth="1"/>
    <col min="21" max="21" width="33.1796875" customWidth="1"/>
  </cols>
  <sheetData>
    <row r="1" spans="2:20" ht="6" customHeight="1" x14ac:dyDescent="0.35"/>
    <row r="2" spans="2:20" ht="35" x14ac:dyDescent="0.9">
      <c r="B2" s="27" t="str">
        <f>"Monthly Financial Ratios"</f>
        <v>Monthly Financial Ratios</v>
      </c>
    </row>
    <row r="3" spans="2:20" ht="6" customHeight="1" x14ac:dyDescent="0.35"/>
    <row r="4" spans="2:20" x14ac:dyDescent="0.35">
      <c r="B4" s="19" t="str">
        <f>CHOOSE(B, "Refreshing", "Refreshing", COLUMN()&amp;":"&amp;ROW())</f>
        <v>2:4</v>
      </c>
      <c r="C4" s="19" t="s">
        <v>50</v>
      </c>
      <c r="D4" s="19" t="s">
        <v>50</v>
      </c>
      <c r="E4" s="19" t="s">
        <v>50</v>
      </c>
      <c r="F4" s="19" t="s">
        <v>50</v>
      </c>
      <c r="G4" s="19" t="s">
        <v>50</v>
      </c>
      <c r="H4" s="19" t="s">
        <v>50</v>
      </c>
      <c r="I4" s="19" t="s">
        <v>50</v>
      </c>
      <c r="J4" s="19" t="s">
        <v>50</v>
      </c>
      <c r="K4" s="19" t="s">
        <v>50</v>
      </c>
      <c r="L4" s="19" t="s">
        <v>50</v>
      </c>
      <c r="M4" s="19" t="s">
        <v>50</v>
      </c>
      <c r="N4" s="19" t="s">
        <v>50</v>
      </c>
      <c r="O4" s="19" t="s">
        <v>50</v>
      </c>
      <c r="P4" s="19" t="s">
        <v>50</v>
      </c>
      <c r="Q4" s="19" t="s">
        <v>50</v>
      </c>
      <c r="R4" s="19" t="s">
        <v>50</v>
      </c>
      <c r="S4" s="19" t="s">
        <v>50</v>
      </c>
      <c r="T4" s="19" t="s">
        <v>50</v>
      </c>
    </row>
    <row r="5" spans="2:20" ht="2" customHeight="1" x14ac:dyDescent="0.35">
      <c r="B5" s="18" t="s">
        <v>19</v>
      </c>
      <c r="C5" s="18"/>
      <c r="D5" s="18"/>
      <c r="E5" s="18"/>
      <c r="F5" s="18"/>
      <c r="G5" s="18"/>
      <c r="H5" s="18"/>
      <c r="I5" s="18"/>
      <c r="J5" s="18"/>
      <c r="K5" s="18"/>
      <c r="L5" s="18"/>
      <c r="M5" s="18"/>
      <c r="N5" s="18"/>
      <c r="O5" s="18"/>
      <c r="P5" s="18"/>
      <c r="Q5" s="18"/>
      <c r="R5" s="18"/>
      <c r="S5" s="18"/>
      <c r="T5" s="18"/>
    </row>
    <row r="6" spans="2:20" ht="25" x14ac:dyDescent="0.7">
      <c r="B6" s="24" t="s">
        <v>56</v>
      </c>
      <c r="C6" s="16"/>
      <c r="D6" s="16"/>
      <c r="E6" s="16"/>
      <c r="F6" s="16"/>
      <c r="G6" s="16"/>
      <c r="H6" s="16"/>
      <c r="I6" s="16"/>
      <c r="J6" s="16"/>
      <c r="K6" s="16"/>
      <c r="L6" s="16"/>
      <c r="M6" s="16"/>
      <c r="N6" s="16"/>
      <c r="O6" s="16"/>
      <c r="P6" s="16"/>
      <c r="Q6" s="16"/>
      <c r="R6" s="16"/>
      <c r="S6" s="16"/>
      <c r="T6" s="16"/>
    </row>
    <row r="7" spans="2:20" ht="2" customHeight="1" x14ac:dyDescent="0.35">
      <c r="B7" s="16"/>
      <c r="C7" s="16"/>
      <c r="D7" s="16"/>
      <c r="E7" s="16"/>
      <c r="F7" s="16"/>
      <c r="G7" s="16"/>
      <c r="H7" s="16"/>
      <c r="I7" s="16"/>
      <c r="J7" s="16"/>
      <c r="K7" s="16"/>
      <c r="L7" s="16"/>
      <c r="M7" s="16"/>
      <c r="N7" s="16"/>
      <c r="O7" s="16"/>
      <c r="P7" s="16"/>
      <c r="Q7" s="16"/>
      <c r="R7" s="16"/>
      <c r="S7" s="16"/>
      <c r="T7" s="16"/>
    </row>
    <row r="8" spans="2:20" x14ac:dyDescent="0.35">
      <c r="B8" s="22" t="s">
        <v>62</v>
      </c>
      <c r="C8" s="20">
        <f>HLOOKUP("Companies",'Lookup Data'!A:A,2,0)</f>
        <v>0</v>
      </c>
      <c r="D8" s="16"/>
      <c r="E8" s="16"/>
      <c r="F8" s="16"/>
      <c r="G8" s="16"/>
      <c r="H8" s="16"/>
      <c r="I8" s="16"/>
      <c r="J8" s="16"/>
      <c r="K8" s="16"/>
      <c r="L8" s="16"/>
      <c r="M8" s="16"/>
      <c r="N8" s="16"/>
      <c r="O8" s="16"/>
      <c r="P8" s="16"/>
      <c r="Q8" s="16"/>
      <c r="R8" s="16"/>
      <c r="S8" s="16"/>
      <c r="T8" s="16"/>
    </row>
    <row r="9" spans="2:20" x14ac:dyDescent="0.35">
      <c r="B9" s="22" t="s">
        <v>51</v>
      </c>
      <c r="C9" s="20">
        <f>CHOOSE(B, "GLCurrentYear(" &amp; $C$8 &amp; ")", CellContents, 0)</f>
        <v>0</v>
      </c>
      <c r="D9" s="16"/>
      <c r="E9" s="16"/>
      <c r="F9" s="16"/>
      <c r="G9" s="16"/>
      <c r="H9" s="16"/>
      <c r="I9" s="16"/>
      <c r="J9" s="16"/>
      <c r="K9" s="16"/>
      <c r="L9" s="16"/>
      <c r="M9" s="16"/>
      <c r="N9" s="16"/>
      <c r="O9" s="16"/>
      <c r="P9" s="16"/>
      <c r="Q9" s="16"/>
      <c r="R9" s="16"/>
      <c r="S9" s="16"/>
      <c r="T9" s="16"/>
    </row>
    <row r="10" spans="2:20" x14ac:dyDescent="0.35">
      <c r="B10" s="22" t="s">
        <v>52</v>
      </c>
      <c r="C10" s="20">
        <f>CHOOSE(B, "GLCurrentPeriod(" &amp; $C$8 &amp; ")", CellContents, 0)</f>
        <v>0</v>
      </c>
      <c r="D10" s="16"/>
      <c r="E10" s="16"/>
      <c r="F10" s="16"/>
      <c r="G10" s="16"/>
      <c r="H10" s="16"/>
      <c r="I10" s="16"/>
      <c r="J10" s="16"/>
      <c r="K10" s="16"/>
      <c r="L10" s="16"/>
      <c r="M10" s="16"/>
      <c r="N10" s="16"/>
      <c r="O10" s="16"/>
      <c r="P10" s="16"/>
      <c r="Q10" s="16"/>
      <c r="R10" s="16"/>
      <c r="S10" s="16"/>
      <c r="T10" s="16"/>
    </row>
    <row r="11" spans="2:20" x14ac:dyDescent="0.35">
      <c r="B11" s="22" t="s">
        <v>53</v>
      </c>
      <c r="C11" s="21">
        <f>FinYrStarDate</f>
        <v>42736</v>
      </c>
      <c r="D11" s="16"/>
      <c r="E11" s="16"/>
      <c r="F11" s="16"/>
      <c r="G11" s="16"/>
      <c r="H11" s="16"/>
      <c r="I11" s="16"/>
      <c r="J11" s="16"/>
      <c r="K11" s="16"/>
      <c r="L11" s="16"/>
      <c r="M11" s="16"/>
      <c r="N11" s="16"/>
      <c r="O11" s="16"/>
      <c r="P11" s="16"/>
      <c r="Q11" s="16"/>
      <c r="R11" s="16"/>
      <c r="S11" s="16"/>
      <c r="T11" s="16"/>
    </row>
    <row r="12" spans="2:20" ht="3" customHeight="1" x14ac:dyDescent="0.35">
      <c r="B12" s="16"/>
      <c r="C12" s="16"/>
      <c r="D12" s="16"/>
      <c r="E12" s="16"/>
      <c r="F12" s="16"/>
      <c r="G12" s="16"/>
      <c r="H12" s="16">
        <v>1</v>
      </c>
      <c r="I12" s="16">
        <v>2</v>
      </c>
      <c r="J12" s="16">
        <v>3</v>
      </c>
      <c r="K12" s="16">
        <v>4</v>
      </c>
      <c r="L12" s="16">
        <v>5</v>
      </c>
      <c r="M12" s="16">
        <v>6</v>
      </c>
      <c r="N12" s="16">
        <v>7</v>
      </c>
      <c r="O12" s="16">
        <v>8</v>
      </c>
      <c r="P12" s="16">
        <v>9</v>
      </c>
      <c r="Q12" s="16">
        <v>10</v>
      </c>
      <c r="R12" s="16">
        <v>11</v>
      </c>
      <c r="S12" s="16">
        <v>12</v>
      </c>
      <c r="T12" s="16"/>
    </row>
    <row r="13" spans="2:20" x14ac:dyDescent="0.35">
      <c r="B13" s="16"/>
      <c r="C13" s="16"/>
      <c r="D13" s="16"/>
      <c r="E13" s="16"/>
      <c r="F13" s="23" t="s">
        <v>54</v>
      </c>
      <c r="G13" s="16"/>
      <c r="H13" s="23" t="s">
        <v>54</v>
      </c>
      <c r="I13" s="23" t="s">
        <v>54</v>
      </c>
      <c r="J13" s="23" t="s">
        <v>54</v>
      </c>
      <c r="K13" s="23" t="s">
        <v>54</v>
      </c>
      <c r="L13" s="23" t="s">
        <v>54</v>
      </c>
      <c r="M13" s="23" t="s">
        <v>54</v>
      </c>
      <c r="N13" s="23" t="s">
        <v>54</v>
      </c>
      <c r="O13" s="23" t="s">
        <v>54</v>
      </c>
      <c r="P13" s="23" t="s">
        <v>54</v>
      </c>
      <c r="Q13" s="23" t="s">
        <v>54</v>
      </c>
      <c r="R13" s="23" t="s">
        <v>54</v>
      </c>
      <c r="S13" s="23" t="s">
        <v>54</v>
      </c>
      <c r="T13" s="16"/>
    </row>
    <row r="14" spans="2:20" x14ac:dyDescent="0.35">
      <c r="B14" s="16"/>
      <c r="C14" s="16"/>
      <c r="D14" s="16"/>
      <c r="E14" s="16"/>
      <c r="F14" s="23" t="s">
        <v>55</v>
      </c>
      <c r="G14" s="16"/>
      <c r="H14" s="23" t="str">
        <f t="shared" ref="H14:S14" si="0">TEXT(IF(DAY(FinYrStarDate)=1,EDATE(FinYrStarDate,H$12-1),EDATE(FinYrStarDate,H$12)),"MMMM")</f>
        <v>January</v>
      </c>
      <c r="I14" s="23" t="str">
        <f t="shared" si="0"/>
        <v>February</v>
      </c>
      <c r="J14" s="23" t="str">
        <f t="shared" si="0"/>
        <v>March</v>
      </c>
      <c r="K14" s="23" t="str">
        <f t="shared" si="0"/>
        <v>April</v>
      </c>
      <c r="L14" s="23" t="str">
        <f t="shared" si="0"/>
        <v>May</v>
      </c>
      <c r="M14" s="23" t="str">
        <f t="shared" si="0"/>
        <v>June</v>
      </c>
      <c r="N14" s="23" t="str">
        <f t="shared" si="0"/>
        <v>July</v>
      </c>
      <c r="O14" s="23" t="str">
        <f t="shared" si="0"/>
        <v>August</v>
      </c>
      <c r="P14" s="23" t="str">
        <f t="shared" si="0"/>
        <v>September</v>
      </c>
      <c r="Q14" s="23" t="str">
        <f t="shared" si="0"/>
        <v>October</v>
      </c>
      <c r="R14" s="23" t="str">
        <f t="shared" si="0"/>
        <v>November</v>
      </c>
      <c r="S14" s="23" t="str">
        <f t="shared" si="0"/>
        <v>December</v>
      </c>
      <c r="T14" s="16"/>
    </row>
    <row r="15" spans="2:20" ht="17" customHeight="1" x14ac:dyDescent="0.35">
      <c r="B15" s="16"/>
      <c r="C15" s="16"/>
      <c r="D15" s="16"/>
      <c r="E15" s="16"/>
      <c r="F15" s="16"/>
      <c r="G15" s="16"/>
      <c r="H15" s="16"/>
      <c r="I15" s="16"/>
      <c r="J15" s="16"/>
      <c r="K15" s="16"/>
      <c r="L15" s="16"/>
      <c r="M15" s="16"/>
      <c r="N15" s="16"/>
      <c r="O15" s="16"/>
      <c r="P15" s="16"/>
      <c r="Q15" s="16"/>
      <c r="R15" s="16"/>
      <c r="S15" s="16"/>
      <c r="T15" s="16"/>
    </row>
    <row r="16" spans="2:20" ht="21" outlineLevel="1" x14ac:dyDescent="0.55000000000000004">
      <c r="B16" s="38" t="s">
        <v>89</v>
      </c>
      <c r="C16" s="16"/>
      <c r="D16" s="16"/>
      <c r="E16" s="16"/>
      <c r="F16" s="16"/>
      <c r="G16" s="16"/>
      <c r="H16" s="16"/>
      <c r="I16" s="16"/>
      <c r="J16" s="16"/>
      <c r="K16" s="16"/>
      <c r="L16" s="16"/>
      <c r="M16" s="16"/>
      <c r="N16" s="16"/>
      <c r="O16" s="16"/>
      <c r="P16" s="16"/>
      <c r="Q16" s="16"/>
      <c r="R16" s="16"/>
      <c r="S16" s="16"/>
      <c r="T16" s="16"/>
    </row>
    <row r="17" spans="2:20" ht="5" customHeight="1" outlineLevel="1" x14ac:dyDescent="0.35">
      <c r="B17" s="16"/>
      <c r="C17" s="16"/>
      <c r="D17" s="16"/>
      <c r="E17" s="16"/>
      <c r="F17" s="16"/>
      <c r="G17" s="16"/>
      <c r="H17" s="16"/>
      <c r="I17" s="16"/>
      <c r="J17" s="16"/>
      <c r="K17" s="16"/>
      <c r="L17" s="16"/>
      <c r="M17" s="16"/>
      <c r="N17" s="16"/>
      <c r="O17" s="16"/>
      <c r="P17" s="16"/>
      <c r="Q17" s="16"/>
      <c r="R17" s="16"/>
      <c r="S17" s="16"/>
      <c r="T17" s="16"/>
    </row>
    <row r="18" spans="2:20" outlineLevel="1" x14ac:dyDescent="0.35">
      <c r="B18" s="17" t="s">
        <v>84</v>
      </c>
      <c r="C18" s="16"/>
      <c r="D18" s="17" t="s">
        <v>83</v>
      </c>
      <c r="E18" s="16"/>
      <c r="F18" s="40">
        <f>CHOOSE(B, "-GLOpeningBalance(" &amp; $C$8 &amp; "," &amp; $C$9 &amp; "," &amp; "AccountNumber" &amp; "," &amp; $D18 &amp; "," &amp; "GroupCategoryCode" &amp; ")", CellContents, 0)</f>
        <v>0</v>
      </c>
      <c r="G18" s="51"/>
      <c r="H18" s="40">
        <f t="shared" ref="H18:S18" si="1">CHOOSE(B, "-GLClosingBalance(" &amp; $C$8 &amp; "," &amp; $C$9 &amp; "," &amp; H$12 &amp; "," &amp; "AccountNumber" &amp; "," &amp; $D18 &amp; "," &amp; "GroupCategoryCode" &amp; ")", CellContents, 0)</f>
        <v>0</v>
      </c>
      <c r="I18" s="40">
        <f t="shared" si="1"/>
        <v>0</v>
      </c>
      <c r="J18" s="40">
        <f t="shared" si="1"/>
        <v>0</v>
      </c>
      <c r="K18" s="40">
        <f t="shared" si="1"/>
        <v>0</v>
      </c>
      <c r="L18" s="40">
        <f t="shared" si="1"/>
        <v>0</v>
      </c>
      <c r="M18" s="40">
        <f t="shared" si="1"/>
        <v>0</v>
      </c>
      <c r="N18" s="40">
        <f t="shared" si="1"/>
        <v>0</v>
      </c>
      <c r="O18" s="40">
        <f t="shared" si="1"/>
        <v>0</v>
      </c>
      <c r="P18" s="40">
        <f t="shared" si="1"/>
        <v>0</v>
      </c>
      <c r="Q18" s="40">
        <f t="shared" si="1"/>
        <v>0</v>
      </c>
      <c r="R18" s="40">
        <f t="shared" si="1"/>
        <v>0</v>
      </c>
      <c r="S18" s="40">
        <f t="shared" si="1"/>
        <v>0</v>
      </c>
      <c r="T18" s="16"/>
    </row>
    <row r="19" spans="2:20" outlineLevel="1" x14ac:dyDescent="0.35">
      <c r="B19" s="17" t="s">
        <v>103</v>
      </c>
      <c r="C19" s="16"/>
      <c r="D19" s="17" t="s">
        <v>101</v>
      </c>
      <c r="E19" s="16"/>
      <c r="F19" s="40"/>
      <c r="G19" s="51"/>
      <c r="H19" s="40">
        <f t="shared" ref="H19:S19" si="2">CHOOSE(B, "GLClosingBalance(" &amp; $C$8 &amp; "," &amp; $C$9 &amp; "," &amp; H$12 &amp; "," &amp; "AccountNumber" &amp; "," &amp; $D19 &amp; "," &amp; "GroupCategoryCode" &amp; ")", CellContents, 0)</f>
        <v>0</v>
      </c>
      <c r="I19" s="40">
        <f t="shared" si="2"/>
        <v>0</v>
      </c>
      <c r="J19" s="40">
        <f t="shared" si="2"/>
        <v>0</v>
      </c>
      <c r="K19" s="40">
        <f t="shared" si="2"/>
        <v>0</v>
      </c>
      <c r="L19" s="40">
        <f t="shared" si="2"/>
        <v>0</v>
      </c>
      <c r="M19" s="40">
        <f t="shared" si="2"/>
        <v>0</v>
      </c>
      <c r="N19" s="40">
        <f t="shared" si="2"/>
        <v>0</v>
      </c>
      <c r="O19" s="40">
        <f t="shared" si="2"/>
        <v>0</v>
      </c>
      <c r="P19" s="40">
        <f t="shared" si="2"/>
        <v>0</v>
      </c>
      <c r="Q19" s="40">
        <f t="shared" si="2"/>
        <v>0</v>
      </c>
      <c r="R19" s="40">
        <f t="shared" si="2"/>
        <v>0</v>
      </c>
      <c r="S19" s="40">
        <f t="shared" si="2"/>
        <v>0</v>
      </c>
      <c r="T19" s="16"/>
    </row>
    <row r="20" spans="2:20" outlineLevel="1" x14ac:dyDescent="0.35">
      <c r="B20" s="17" t="s">
        <v>105</v>
      </c>
      <c r="C20" s="16"/>
      <c r="D20" s="17" t="s">
        <v>106</v>
      </c>
      <c r="E20" s="16"/>
      <c r="F20" s="40">
        <f>CHOOSE(B, "-GLOpeningBalance(" &amp; $C$8 &amp; "," &amp; $C$9 &amp; "," &amp; "AccountNumber" &amp; "," &amp; $D20 &amp; "," &amp; "GroupCategoryCode" &amp; ")", CellContents, 0)</f>
        <v>0</v>
      </c>
      <c r="G20" s="51"/>
      <c r="H20" s="40">
        <f t="shared" ref="H20:S20" si="3">CHOOSE(B, "-GLClosingBalance(" &amp; $C$8 &amp; "," &amp; $C$9 &amp; "," &amp; H$12 &amp; "," &amp; "AccountNumber" &amp; "," &amp; $D20 &amp; "," &amp; "GroupCategoryCode" &amp; ")", CellContents, 0)</f>
        <v>0</v>
      </c>
      <c r="I20" s="40">
        <f t="shared" si="3"/>
        <v>0</v>
      </c>
      <c r="J20" s="40">
        <f t="shared" si="3"/>
        <v>0</v>
      </c>
      <c r="K20" s="40">
        <f t="shared" si="3"/>
        <v>0</v>
      </c>
      <c r="L20" s="40">
        <f t="shared" si="3"/>
        <v>0</v>
      </c>
      <c r="M20" s="40">
        <f t="shared" si="3"/>
        <v>0</v>
      </c>
      <c r="N20" s="40">
        <f t="shared" si="3"/>
        <v>0</v>
      </c>
      <c r="O20" s="40">
        <f t="shared" si="3"/>
        <v>0</v>
      </c>
      <c r="P20" s="40">
        <f t="shared" si="3"/>
        <v>0</v>
      </c>
      <c r="Q20" s="40">
        <f t="shared" si="3"/>
        <v>0</v>
      </c>
      <c r="R20" s="40">
        <f t="shared" si="3"/>
        <v>0</v>
      </c>
      <c r="S20" s="40">
        <f t="shared" si="3"/>
        <v>0</v>
      </c>
      <c r="T20" s="16"/>
    </row>
    <row r="21" spans="2:20" outlineLevel="1" x14ac:dyDescent="0.35">
      <c r="B21" s="17" t="s">
        <v>86</v>
      </c>
      <c r="C21" s="16"/>
      <c r="D21" s="17" t="s">
        <v>85</v>
      </c>
      <c r="E21" s="16"/>
      <c r="F21" s="40">
        <f>CHOOSE(B, "GLOpeningBalance(" &amp; $C$8 &amp; "," &amp; $C$9 &amp; "," &amp; "AccountNumber" &amp; "," &amp; $D21 &amp; "," &amp; "GroupCategoryCode" &amp; ")", CellContents, 0)</f>
        <v>0</v>
      </c>
      <c r="G21" s="51"/>
      <c r="H21" s="40">
        <f t="shared" ref="H21:S22" si="4">CHOOSE(B, "GLClosingBalance(" &amp; $C$8 &amp; "," &amp; $C$9 &amp; "," &amp; H$12 &amp; "," &amp; "AccountNumber" &amp; "," &amp; $D21 &amp; "," &amp; "GroupCategoryCode" &amp; ")", CellContents, 0)</f>
        <v>0</v>
      </c>
      <c r="I21" s="40">
        <f t="shared" si="4"/>
        <v>0</v>
      </c>
      <c r="J21" s="40">
        <f t="shared" si="4"/>
        <v>0</v>
      </c>
      <c r="K21" s="40">
        <f t="shared" si="4"/>
        <v>0</v>
      </c>
      <c r="L21" s="40">
        <f t="shared" si="4"/>
        <v>0</v>
      </c>
      <c r="M21" s="40">
        <f t="shared" si="4"/>
        <v>0</v>
      </c>
      <c r="N21" s="40">
        <f t="shared" si="4"/>
        <v>0</v>
      </c>
      <c r="O21" s="40">
        <f t="shared" si="4"/>
        <v>0</v>
      </c>
      <c r="P21" s="40">
        <f t="shared" si="4"/>
        <v>0</v>
      </c>
      <c r="Q21" s="40">
        <f t="shared" si="4"/>
        <v>0</v>
      </c>
      <c r="R21" s="40">
        <f t="shared" si="4"/>
        <v>0</v>
      </c>
      <c r="S21" s="40">
        <f t="shared" si="4"/>
        <v>0</v>
      </c>
      <c r="T21" s="16"/>
    </row>
    <row r="22" spans="2:20" outlineLevel="1" x14ac:dyDescent="0.35">
      <c r="B22" s="17" t="s">
        <v>104</v>
      </c>
      <c r="C22" s="16"/>
      <c r="D22" s="17" t="s">
        <v>102</v>
      </c>
      <c r="E22" s="16"/>
      <c r="F22" s="40">
        <f>CHOOSE(B, "GLOpeningBalance(" &amp; $C$8 &amp; "," &amp; $C$9 &amp; "," &amp; "AccountNumber" &amp; "," &amp; $D22 &amp; "," &amp; "GroupCategoryCode" &amp; ")", CellContents, 0)</f>
        <v>0</v>
      </c>
      <c r="G22" s="51"/>
      <c r="H22" s="40">
        <f t="shared" si="4"/>
        <v>0</v>
      </c>
      <c r="I22" s="40">
        <f t="shared" si="4"/>
        <v>0</v>
      </c>
      <c r="J22" s="40">
        <f t="shared" si="4"/>
        <v>0</v>
      </c>
      <c r="K22" s="40">
        <f t="shared" si="4"/>
        <v>0</v>
      </c>
      <c r="L22" s="40">
        <f t="shared" si="4"/>
        <v>0</v>
      </c>
      <c r="M22" s="40">
        <f t="shared" si="4"/>
        <v>0</v>
      </c>
      <c r="N22" s="40">
        <f t="shared" si="4"/>
        <v>0</v>
      </c>
      <c r="O22" s="40">
        <f t="shared" si="4"/>
        <v>0</v>
      </c>
      <c r="P22" s="40">
        <f t="shared" si="4"/>
        <v>0</v>
      </c>
      <c r="Q22" s="40">
        <f t="shared" si="4"/>
        <v>0</v>
      </c>
      <c r="R22" s="40">
        <f t="shared" si="4"/>
        <v>0</v>
      </c>
      <c r="S22" s="40">
        <f t="shared" si="4"/>
        <v>0</v>
      </c>
      <c r="T22" s="16"/>
    </row>
    <row r="23" spans="2:20" outlineLevel="1" x14ac:dyDescent="0.35">
      <c r="B23" s="17"/>
      <c r="C23" s="16"/>
      <c r="D23" s="17"/>
      <c r="E23" s="16"/>
      <c r="F23" s="40"/>
      <c r="G23" s="51"/>
      <c r="H23" s="51"/>
      <c r="I23" s="51"/>
      <c r="J23" s="51"/>
      <c r="K23" s="52"/>
      <c r="L23" s="52"/>
      <c r="M23" s="52"/>
      <c r="N23" s="52"/>
      <c r="O23" s="52"/>
      <c r="P23" s="52"/>
      <c r="Q23" s="52"/>
      <c r="R23" s="52"/>
      <c r="S23" s="52"/>
      <c r="T23" s="16"/>
    </row>
    <row r="24" spans="2:20" outlineLevel="1" x14ac:dyDescent="0.35">
      <c r="B24" s="17" t="s">
        <v>43</v>
      </c>
      <c r="C24" s="16"/>
      <c r="D24" s="17" t="s">
        <v>42</v>
      </c>
      <c r="E24" s="16"/>
      <c r="F24" s="40">
        <f>CHOOSE(B, "GLOpeningBalance(" &amp; $C$8 &amp; "," &amp; $C$9 &amp; "," &amp; "AccountNumber" &amp; "," &amp; $D24 &amp; "," &amp; "GroupCategoryCode" &amp; ")", CellContents, 0)</f>
        <v>0</v>
      </c>
      <c r="G24" s="51"/>
      <c r="H24" s="40">
        <f t="shared" ref="H24:S25" si="5">CHOOSE(B, "GLClosingBalance(" &amp; $C$8 &amp; "," &amp; $C$9 &amp; "," &amp; H$12 &amp; "," &amp; "AccountNumber" &amp; "," &amp; $D24 &amp; "," &amp; "GroupCategoryCode" &amp; ")", CellContents, 0)</f>
        <v>0</v>
      </c>
      <c r="I24" s="40">
        <f t="shared" si="5"/>
        <v>0</v>
      </c>
      <c r="J24" s="40">
        <f t="shared" si="5"/>
        <v>0</v>
      </c>
      <c r="K24" s="40">
        <f t="shared" si="5"/>
        <v>0</v>
      </c>
      <c r="L24" s="40">
        <f t="shared" si="5"/>
        <v>0</v>
      </c>
      <c r="M24" s="40">
        <f t="shared" si="5"/>
        <v>0</v>
      </c>
      <c r="N24" s="40">
        <f t="shared" si="5"/>
        <v>0</v>
      </c>
      <c r="O24" s="40">
        <f t="shared" si="5"/>
        <v>0</v>
      </c>
      <c r="P24" s="40">
        <f t="shared" si="5"/>
        <v>0</v>
      </c>
      <c r="Q24" s="40">
        <f t="shared" si="5"/>
        <v>0</v>
      </c>
      <c r="R24" s="40">
        <f t="shared" si="5"/>
        <v>0</v>
      </c>
      <c r="S24" s="40">
        <f t="shared" si="5"/>
        <v>0</v>
      </c>
      <c r="T24" s="16"/>
    </row>
    <row r="25" spans="2:20" outlineLevel="1" x14ac:dyDescent="0.35">
      <c r="B25" s="17" t="s">
        <v>45</v>
      </c>
      <c r="C25" s="16"/>
      <c r="D25" s="17" t="s">
        <v>44</v>
      </c>
      <c r="E25" s="16"/>
      <c r="F25" s="40">
        <f>CHOOSE(B, "GLOpeningBalance(" &amp; $C$8 &amp; "," &amp; $C$9 &amp; "," &amp; "AccountNumber" &amp; "," &amp; $D25 &amp; "," &amp; "GroupCategoryCode" &amp; ")", CellContents, 0)</f>
        <v>0</v>
      </c>
      <c r="G25" s="51"/>
      <c r="H25" s="40">
        <f t="shared" si="5"/>
        <v>0</v>
      </c>
      <c r="I25" s="40">
        <f t="shared" si="5"/>
        <v>0</v>
      </c>
      <c r="J25" s="40">
        <f t="shared" si="5"/>
        <v>0</v>
      </c>
      <c r="K25" s="40">
        <f t="shared" si="5"/>
        <v>0</v>
      </c>
      <c r="L25" s="40">
        <f t="shared" si="5"/>
        <v>0</v>
      </c>
      <c r="M25" s="40">
        <f t="shared" si="5"/>
        <v>0</v>
      </c>
      <c r="N25" s="40">
        <f t="shared" si="5"/>
        <v>0</v>
      </c>
      <c r="O25" s="40">
        <f t="shared" si="5"/>
        <v>0</v>
      </c>
      <c r="P25" s="40">
        <f t="shared" si="5"/>
        <v>0</v>
      </c>
      <c r="Q25" s="40">
        <f t="shared" si="5"/>
        <v>0</v>
      </c>
      <c r="R25" s="40">
        <f t="shared" si="5"/>
        <v>0</v>
      </c>
      <c r="S25" s="40">
        <f t="shared" si="5"/>
        <v>0</v>
      </c>
      <c r="T25" s="16"/>
    </row>
    <row r="26" spans="2:20" outlineLevel="1" x14ac:dyDescent="0.35">
      <c r="B26" s="17" t="s">
        <v>47</v>
      </c>
      <c r="C26" s="16"/>
      <c r="D26" s="17" t="s">
        <v>46</v>
      </c>
      <c r="E26" s="17"/>
      <c r="F26" s="40">
        <f>CHOOSE(B, "-GLOpeningBalance(" &amp; $C$8 &amp; "," &amp; $C$9 &amp; "," &amp; "AccountNumber" &amp; "," &amp; $D26 &amp; "," &amp; "GroupCategoryCode" &amp; ")", CellContents, 0)</f>
        <v>0</v>
      </c>
      <c r="G26" s="51"/>
      <c r="H26" s="40">
        <f t="shared" ref="H26:S26" si="6">CHOOSE(B, "-GLClosingBalance(" &amp; $C$8 &amp; "," &amp; $C$9 &amp; "," &amp; H$12 &amp; "," &amp; "AccountNumber" &amp; "," &amp; $D26 &amp; "," &amp; "GroupCategoryCode" &amp; ")", CellContents, 0)</f>
        <v>0</v>
      </c>
      <c r="I26" s="40">
        <f t="shared" si="6"/>
        <v>0</v>
      </c>
      <c r="J26" s="40">
        <f t="shared" si="6"/>
        <v>0</v>
      </c>
      <c r="K26" s="40">
        <f t="shared" si="6"/>
        <v>0</v>
      </c>
      <c r="L26" s="40">
        <f t="shared" si="6"/>
        <v>0</v>
      </c>
      <c r="M26" s="40">
        <f t="shared" si="6"/>
        <v>0</v>
      </c>
      <c r="N26" s="40">
        <f t="shared" si="6"/>
        <v>0</v>
      </c>
      <c r="O26" s="40">
        <f t="shared" si="6"/>
        <v>0</v>
      </c>
      <c r="P26" s="40">
        <f t="shared" si="6"/>
        <v>0</v>
      </c>
      <c r="Q26" s="40">
        <f t="shared" si="6"/>
        <v>0</v>
      </c>
      <c r="R26" s="40">
        <f t="shared" si="6"/>
        <v>0</v>
      </c>
      <c r="S26" s="40">
        <f t="shared" si="6"/>
        <v>0</v>
      </c>
      <c r="T26" s="16"/>
    </row>
    <row r="27" spans="2:20" outlineLevel="1" x14ac:dyDescent="0.35">
      <c r="B27" s="17" t="s">
        <v>49</v>
      </c>
      <c r="C27" s="16"/>
      <c r="D27" s="17" t="s">
        <v>48</v>
      </c>
      <c r="E27" s="17"/>
      <c r="F27" s="40">
        <f>CHOOSE(B, "-GLOpeningBalance(" &amp; $C$8 &amp; "," &amp; $C$9 &amp; "," &amp; "AccountNumber" &amp; "," &amp; $D27 &amp; "," &amp; "GroupCategoryCode" &amp; ")", CellContents, 0)</f>
        <v>0</v>
      </c>
      <c r="G27" s="51"/>
      <c r="H27" s="40">
        <f t="shared" ref="H27:S28" si="7">CHOOSE(B, "-GLClosingBalance(" &amp; $C$8 &amp; "," &amp; $C$9 &amp; "," &amp; H$12 &amp; "," &amp; "AccountNumber" &amp; "," &amp; $D27 &amp; "," &amp; "GroupCategoryCode" &amp; ")", CellContents, 0)</f>
        <v>0</v>
      </c>
      <c r="I27" s="40">
        <f t="shared" si="7"/>
        <v>0</v>
      </c>
      <c r="J27" s="40">
        <f t="shared" si="7"/>
        <v>0</v>
      </c>
      <c r="K27" s="40">
        <f t="shared" si="7"/>
        <v>0</v>
      </c>
      <c r="L27" s="40">
        <f t="shared" si="7"/>
        <v>0</v>
      </c>
      <c r="M27" s="40">
        <f t="shared" si="7"/>
        <v>0</v>
      </c>
      <c r="N27" s="40">
        <f t="shared" si="7"/>
        <v>0</v>
      </c>
      <c r="O27" s="40">
        <f t="shared" si="7"/>
        <v>0</v>
      </c>
      <c r="P27" s="40">
        <f t="shared" si="7"/>
        <v>0</v>
      </c>
      <c r="Q27" s="40">
        <f t="shared" si="7"/>
        <v>0</v>
      </c>
      <c r="R27" s="40">
        <f t="shared" si="7"/>
        <v>0</v>
      </c>
      <c r="S27" s="40">
        <f t="shared" si="7"/>
        <v>0</v>
      </c>
      <c r="T27" s="16"/>
    </row>
    <row r="28" spans="2:20" ht="14.25" customHeight="1" outlineLevel="1" x14ac:dyDescent="0.35">
      <c r="B28" s="17" t="s">
        <v>88</v>
      </c>
      <c r="C28" s="16"/>
      <c r="D28" s="17" t="s">
        <v>87</v>
      </c>
      <c r="E28" s="17"/>
      <c r="F28" s="40">
        <f>CHOOSE(B, "-GLOpeningBalance(" &amp; $C$8 &amp; "," &amp; $C$9 &amp; "," &amp; "AccountNumber" &amp; "," &amp; $D28 &amp; "," &amp; "GroupCategoryCode" &amp; ")", CellContents, 0)</f>
        <v>0</v>
      </c>
      <c r="G28" s="51"/>
      <c r="H28" s="40">
        <f t="shared" si="7"/>
        <v>0</v>
      </c>
      <c r="I28" s="40">
        <f t="shared" si="7"/>
        <v>0</v>
      </c>
      <c r="J28" s="40">
        <f t="shared" si="7"/>
        <v>0</v>
      </c>
      <c r="K28" s="40">
        <f t="shared" si="7"/>
        <v>0</v>
      </c>
      <c r="L28" s="40">
        <f t="shared" si="7"/>
        <v>0</v>
      </c>
      <c r="M28" s="40">
        <f t="shared" si="7"/>
        <v>0</v>
      </c>
      <c r="N28" s="40">
        <f t="shared" si="7"/>
        <v>0</v>
      </c>
      <c r="O28" s="40">
        <f t="shared" si="7"/>
        <v>0</v>
      </c>
      <c r="P28" s="40">
        <f t="shared" si="7"/>
        <v>0</v>
      </c>
      <c r="Q28" s="40">
        <f t="shared" si="7"/>
        <v>0</v>
      </c>
      <c r="R28" s="40">
        <f t="shared" si="7"/>
        <v>0</v>
      </c>
      <c r="S28" s="40">
        <f t="shared" si="7"/>
        <v>0</v>
      </c>
      <c r="T28" s="16"/>
    </row>
    <row r="29" spans="2:20" ht="14.25" customHeight="1" outlineLevel="1" x14ac:dyDescent="0.35">
      <c r="B29" s="17"/>
      <c r="C29" s="16"/>
      <c r="D29" s="16"/>
      <c r="E29" s="17"/>
      <c r="F29" s="17"/>
      <c r="G29" s="16"/>
      <c r="H29" s="16"/>
      <c r="I29" s="16"/>
      <c r="J29" s="16"/>
      <c r="K29" s="16"/>
      <c r="L29" s="16"/>
      <c r="M29" s="16"/>
      <c r="N29" s="16"/>
      <c r="O29" s="16"/>
      <c r="P29" s="16"/>
      <c r="Q29" s="16"/>
      <c r="R29" s="16"/>
      <c r="S29" s="16"/>
      <c r="T29" s="16"/>
    </row>
    <row r="30" spans="2:20" ht="14.25" customHeight="1" outlineLevel="1" x14ac:dyDescent="0.35">
      <c r="B30" s="17"/>
      <c r="C30" s="16"/>
      <c r="D30" s="16"/>
      <c r="E30" s="17"/>
      <c r="F30" s="17"/>
      <c r="G30" s="16"/>
      <c r="H30" s="16"/>
      <c r="I30" s="16"/>
      <c r="J30" s="16"/>
      <c r="K30" s="16"/>
      <c r="L30" s="16"/>
      <c r="M30" s="16"/>
      <c r="N30" s="16"/>
      <c r="O30" s="16"/>
      <c r="P30" s="16"/>
      <c r="Q30" s="16"/>
      <c r="R30" s="16"/>
      <c r="S30" s="16"/>
      <c r="T30" s="16"/>
    </row>
    <row r="31" spans="2:20" ht="14.25" customHeight="1" outlineLevel="1" x14ac:dyDescent="0.35">
      <c r="B31" s="17"/>
      <c r="C31" s="39"/>
      <c r="D31" s="39"/>
      <c r="E31" s="17"/>
      <c r="F31" s="17"/>
      <c r="G31" s="16"/>
      <c r="H31" s="16"/>
      <c r="I31" s="16"/>
      <c r="J31" s="16"/>
      <c r="K31" s="16"/>
      <c r="L31" s="16"/>
      <c r="M31" s="16"/>
      <c r="N31" s="16"/>
      <c r="O31" s="16"/>
      <c r="P31" s="16"/>
      <c r="Q31" s="16"/>
      <c r="R31" s="16"/>
      <c r="S31" s="16"/>
      <c r="T31" s="16"/>
    </row>
    <row r="32" spans="2:20" ht="14.25" customHeight="1" outlineLevel="1" x14ac:dyDescent="0.35">
      <c r="F32" s="46"/>
      <c r="G32" s="46"/>
      <c r="H32" s="46"/>
      <c r="I32" s="46"/>
      <c r="J32" s="46"/>
      <c r="K32" s="46"/>
      <c r="L32" s="46"/>
      <c r="M32" s="46"/>
      <c r="N32" s="46"/>
      <c r="O32" s="46"/>
      <c r="P32" s="46"/>
      <c r="Q32" s="46"/>
      <c r="R32" s="46"/>
      <c r="S32" s="46"/>
    </row>
    <row r="33" spans="2:19" ht="14.25" customHeight="1" outlineLevel="1" x14ac:dyDescent="0.35">
      <c r="F33" s="46"/>
      <c r="G33" s="46"/>
      <c r="H33" s="46"/>
      <c r="I33" s="46"/>
      <c r="J33" s="46"/>
      <c r="K33" s="46"/>
      <c r="L33" s="46"/>
      <c r="M33" s="46"/>
      <c r="N33" s="46"/>
      <c r="O33" s="46"/>
      <c r="P33" s="46"/>
      <c r="Q33" s="46"/>
      <c r="R33" s="46"/>
      <c r="S33" s="46"/>
    </row>
    <row r="34" spans="2:19" ht="14.25" customHeight="1" outlineLevel="1" x14ac:dyDescent="0.35">
      <c r="B34" s="22" t="s">
        <v>97</v>
      </c>
      <c r="F34" s="47"/>
      <c r="G34" s="47"/>
      <c r="H34" s="47">
        <f t="shared" ref="H34:S34" si="8">H18</f>
        <v>0</v>
      </c>
      <c r="I34" s="47">
        <f t="shared" si="8"/>
        <v>0</v>
      </c>
      <c r="J34" s="47">
        <f t="shared" si="8"/>
        <v>0</v>
      </c>
      <c r="K34" s="47">
        <f t="shared" si="8"/>
        <v>0</v>
      </c>
      <c r="L34" s="47">
        <f t="shared" si="8"/>
        <v>0</v>
      </c>
      <c r="M34" s="47">
        <f t="shared" si="8"/>
        <v>0</v>
      </c>
      <c r="N34" s="47">
        <f t="shared" si="8"/>
        <v>0</v>
      </c>
      <c r="O34" s="47">
        <f t="shared" si="8"/>
        <v>0</v>
      </c>
      <c r="P34" s="47">
        <f t="shared" si="8"/>
        <v>0</v>
      </c>
      <c r="Q34" s="47">
        <f t="shared" si="8"/>
        <v>0</v>
      </c>
      <c r="R34" s="47">
        <f t="shared" si="8"/>
        <v>0</v>
      </c>
      <c r="S34" s="47">
        <f t="shared" si="8"/>
        <v>0</v>
      </c>
    </row>
    <row r="35" spans="2:19" ht="14.25" customHeight="1" outlineLevel="1" x14ac:dyDescent="0.35">
      <c r="B35" s="22" t="s">
        <v>90</v>
      </c>
      <c r="F35" s="47"/>
      <c r="G35" s="47"/>
      <c r="H35" s="47">
        <f>H18-H19+H20-H21-H22</f>
        <v>0</v>
      </c>
      <c r="I35" s="47">
        <f t="shared" ref="I35:S35" si="9">I18-I19+I20-I21-I22</f>
        <v>0</v>
      </c>
      <c r="J35" s="47">
        <f t="shared" si="9"/>
        <v>0</v>
      </c>
      <c r="K35" s="47">
        <f t="shared" si="9"/>
        <v>0</v>
      </c>
      <c r="L35" s="47">
        <f t="shared" si="9"/>
        <v>0</v>
      </c>
      <c r="M35" s="47">
        <f t="shared" si="9"/>
        <v>0</v>
      </c>
      <c r="N35" s="47">
        <f t="shared" si="9"/>
        <v>0</v>
      </c>
      <c r="O35" s="47">
        <f t="shared" si="9"/>
        <v>0</v>
      </c>
      <c r="P35" s="47">
        <f t="shared" si="9"/>
        <v>0</v>
      </c>
      <c r="Q35" s="47">
        <f t="shared" si="9"/>
        <v>0</v>
      </c>
      <c r="R35" s="47">
        <f t="shared" si="9"/>
        <v>0</v>
      </c>
      <c r="S35" s="47">
        <f t="shared" si="9"/>
        <v>0</v>
      </c>
    </row>
    <row r="36" spans="2:19" ht="14.25" customHeight="1" outlineLevel="1" x14ac:dyDescent="0.35">
      <c r="B36" s="16"/>
      <c r="F36" s="47"/>
      <c r="G36" s="47"/>
      <c r="H36" s="47"/>
      <c r="I36" s="47"/>
      <c r="J36" s="47"/>
      <c r="K36" s="47"/>
      <c r="L36" s="47"/>
      <c r="M36" s="47"/>
      <c r="N36" s="47"/>
      <c r="O36" s="47"/>
      <c r="P36" s="47"/>
      <c r="Q36" s="47"/>
      <c r="R36" s="47"/>
      <c r="S36" s="47"/>
    </row>
    <row r="37" spans="2:19" ht="14.25" customHeight="1" outlineLevel="1" x14ac:dyDescent="0.35">
      <c r="B37" s="22" t="s">
        <v>57</v>
      </c>
      <c r="F37" s="47">
        <f>F24+F25</f>
        <v>0</v>
      </c>
      <c r="G37" s="47"/>
      <c r="H37" s="47">
        <f t="shared" ref="H37:S37" si="10">H24+H25</f>
        <v>0</v>
      </c>
      <c r="I37" s="47">
        <f t="shared" si="10"/>
        <v>0</v>
      </c>
      <c r="J37" s="47">
        <f t="shared" si="10"/>
        <v>0</v>
      </c>
      <c r="K37" s="47">
        <f t="shared" si="10"/>
        <v>0</v>
      </c>
      <c r="L37" s="47">
        <f t="shared" si="10"/>
        <v>0</v>
      </c>
      <c r="M37" s="47">
        <f t="shared" si="10"/>
        <v>0</v>
      </c>
      <c r="N37" s="47">
        <f t="shared" si="10"/>
        <v>0</v>
      </c>
      <c r="O37" s="47">
        <f t="shared" si="10"/>
        <v>0</v>
      </c>
      <c r="P37" s="47">
        <f t="shared" si="10"/>
        <v>0</v>
      </c>
      <c r="Q37" s="47">
        <f t="shared" si="10"/>
        <v>0</v>
      </c>
      <c r="R37" s="47">
        <f t="shared" si="10"/>
        <v>0</v>
      </c>
      <c r="S37" s="47">
        <f t="shared" si="10"/>
        <v>0</v>
      </c>
    </row>
    <row r="38" spans="2:19" ht="14.25" customHeight="1" outlineLevel="1" x14ac:dyDescent="0.35">
      <c r="B38" s="22" t="s">
        <v>58</v>
      </c>
      <c r="F38" s="47">
        <f>F26+F27</f>
        <v>0</v>
      </c>
      <c r="G38" s="47"/>
      <c r="H38" s="47">
        <f t="shared" ref="H38:S38" si="11">H26+H27</f>
        <v>0</v>
      </c>
      <c r="I38" s="47">
        <f t="shared" si="11"/>
        <v>0</v>
      </c>
      <c r="J38" s="47">
        <f t="shared" si="11"/>
        <v>0</v>
      </c>
      <c r="K38" s="47">
        <f t="shared" si="11"/>
        <v>0</v>
      </c>
      <c r="L38" s="47">
        <f t="shared" si="11"/>
        <v>0</v>
      </c>
      <c r="M38" s="47">
        <f t="shared" si="11"/>
        <v>0</v>
      </c>
      <c r="N38" s="47">
        <f t="shared" si="11"/>
        <v>0</v>
      </c>
      <c r="O38" s="47">
        <f t="shared" si="11"/>
        <v>0</v>
      </c>
      <c r="P38" s="47">
        <f t="shared" si="11"/>
        <v>0</v>
      </c>
      <c r="Q38" s="47">
        <f t="shared" si="11"/>
        <v>0</v>
      </c>
      <c r="R38" s="47">
        <f t="shared" si="11"/>
        <v>0</v>
      </c>
      <c r="S38" s="47">
        <f t="shared" si="11"/>
        <v>0</v>
      </c>
    </row>
    <row r="39" spans="2:19" ht="14.25" customHeight="1" outlineLevel="1" x14ac:dyDescent="0.35">
      <c r="B39" s="22" t="s">
        <v>59</v>
      </c>
      <c r="F39" s="47">
        <f>F37-F38</f>
        <v>0</v>
      </c>
      <c r="G39" s="47"/>
      <c r="H39" s="47">
        <f>H37-H38</f>
        <v>0</v>
      </c>
      <c r="I39" s="47">
        <f t="shared" ref="I39:S39" si="12">I37-I38</f>
        <v>0</v>
      </c>
      <c r="J39" s="47">
        <f t="shared" si="12"/>
        <v>0</v>
      </c>
      <c r="K39" s="47">
        <f t="shared" si="12"/>
        <v>0</v>
      </c>
      <c r="L39" s="47">
        <f t="shared" si="12"/>
        <v>0</v>
      </c>
      <c r="M39" s="47">
        <f t="shared" si="12"/>
        <v>0</v>
      </c>
      <c r="N39" s="47">
        <f t="shared" si="12"/>
        <v>0</v>
      </c>
      <c r="O39" s="47">
        <f t="shared" si="12"/>
        <v>0</v>
      </c>
      <c r="P39" s="47">
        <f t="shared" si="12"/>
        <v>0</v>
      </c>
      <c r="Q39" s="47">
        <f t="shared" si="12"/>
        <v>0</v>
      </c>
      <c r="R39" s="47">
        <f t="shared" si="12"/>
        <v>0</v>
      </c>
      <c r="S39" s="47">
        <f t="shared" si="12"/>
        <v>0</v>
      </c>
    </row>
    <row r="40" spans="2:19" ht="32.5" customHeight="1" x14ac:dyDescent="0.35">
      <c r="F40" s="46"/>
      <c r="G40" s="46"/>
      <c r="H40" s="46"/>
      <c r="I40" s="46"/>
      <c r="J40" s="46"/>
      <c r="K40" s="46"/>
      <c r="L40" s="46"/>
      <c r="M40" s="46"/>
      <c r="N40" s="46"/>
      <c r="O40" s="46"/>
      <c r="P40" s="46"/>
      <c r="Q40" s="46"/>
      <c r="R40" s="46"/>
      <c r="S40" s="46"/>
    </row>
    <row r="41" spans="2:19" ht="14.25" customHeight="1" x14ac:dyDescent="0.35">
      <c r="F41" s="46"/>
      <c r="G41" s="46"/>
      <c r="H41" s="46"/>
      <c r="I41" s="46"/>
      <c r="J41" s="46"/>
      <c r="K41" s="46"/>
      <c r="L41" s="46"/>
      <c r="M41" s="46"/>
      <c r="N41" s="46"/>
      <c r="O41" s="46"/>
      <c r="P41" s="46"/>
      <c r="Q41" s="46"/>
      <c r="R41" s="46"/>
      <c r="S41" s="46"/>
    </row>
    <row r="42" spans="2:19" ht="28" customHeight="1" x14ac:dyDescent="0.35"/>
    <row r="43" spans="2:19" ht="32.5" x14ac:dyDescent="0.85">
      <c r="B43" s="41" t="s">
        <v>91</v>
      </c>
    </row>
    <row r="44" spans="2:19" x14ac:dyDescent="0.35">
      <c r="F44" s="46"/>
      <c r="G44" s="46"/>
      <c r="H44" s="46"/>
      <c r="I44" s="46"/>
      <c r="J44" s="46"/>
      <c r="K44" s="46"/>
      <c r="L44" s="46"/>
      <c r="M44" s="46"/>
      <c r="N44" s="46"/>
      <c r="O44" s="46"/>
      <c r="P44" s="46"/>
      <c r="Q44" s="46"/>
      <c r="R44" s="46"/>
      <c r="S44" s="46"/>
    </row>
    <row r="45" spans="2:19" ht="15.5" x14ac:dyDescent="0.35">
      <c r="B45" s="42" t="s">
        <v>72</v>
      </c>
      <c r="F45" s="46"/>
      <c r="G45" s="46"/>
      <c r="H45" s="46"/>
      <c r="I45" s="46"/>
      <c r="J45" s="46"/>
      <c r="K45" s="46"/>
      <c r="L45" s="46"/>
      <c r="M45" s="46"/>
      <c r="N45" s="46"/>
      <c r="O45" s="46"/>
      <c r="P45" s="46"/>
      <c r="Q45" s="46"/>
      <c r="R45" s="46"/>
      <c r="S45" s="46"/>
    </row>
    <row r="46" spans="2:19" ht="15.5" x14ac:dyDescent="0.35">
      <c r="B46" s="42"/>
      <c r="F46" s="46"/>
      <c r="G46" s="46"/>
      <c r="H46" s="46"/>
      <c r="I46" s="46"/>
      <c r="J46" s="46"/>
      <c r="K46" s="46"/>
      <c r="L46" s="46"/>
      <c r="M46" s="46"/>
      <c r="N46" s="46"/>
      <c r="O46" s="46"/>
      <c r="P46" s="46"/>
      <c r="Q46" s="46"/>
      <c r="R46" s="46"/>
      <c r="S46" s="46"/>
    </row>
    <row r="47" spans="2:19" x14ac:dyDescent="0.35">
      <c r="B47" s="32" t="s">
        <v>73</v>
      </c>
      <c r="F47" s="46"/>
      <c r="G47" s="46"/>
      <c r="H47" s="48">
        <f>IFERROR(H$35/H$34,0)</f>
        <v>0</v>
      </c>
      <c r="I47" s="48">
        <f t="shared" ref="I47:S47" si="13">IFERROR(I$35/I$34,0)</f>
        <v>0</v>
      </c>
      <c r="J47" s="48">
        <f t="shared" si="13"/>
        <v>0</v>
      </c>
      <c r="K47" s="48">
        <f t="shared" si="13"/>
        <v>0</v>
      </c>
      <c r="L47" s="48">
        <f t="shared" si="13"/>
        <v>0</v>
      </c>
      <c r="M47" s="48">
        <f t="shared" si="13"/>
        <v>0</v>
      </c>
      <c r="N47" s="48">
        <f t="shared" si="13"/>
        <v>0</v>
      </c>
      <c r="O47" s="48">
        <f t="shared" si="13"/>
        <v>0</v>
      </c>
      <c r="P47" s="48">
        <f t="shared" si="13"/>
        <v>0</v>
      </c>
      <c r="Q47" s="48">
        <f t="shared" si="13"/>
        <v>0</v>
      </c>
      <c r="R47" s="48">
        <f t="shared" si="13"/>
        <v>0</v>
      </c>
      <c r="S47" s="48">
        <f t="shared" si="13"/>
        <v>0</v>
      </c>
    </row>
    <row r="48" spans="2:19" x14ac:dyDescent="0.35">
      <c r="B48" s="43" t="s">
        <v>98</v>
      </c>
      <c r="F48" s="46"/>
      <c r="G48" s="46"/>
      <c r="H48" s="46"/>
      <c r="I48" s="46"/>
      <c r="J48" s="46"/>
      <c r="K48" s="46"/>
      <c r="L48" s="46"/>
      <c r="M48" s="46"/>
      <c r="N48" s="46"/>
      <c r="O48" s="46"/>
      <c r="P48" s="46"/>
      <c r="Q48" s="46"/>
      <c r="R48" s="46"/>
      <c r="S48" s="46"/>
    </row>
    <row r="49" spans="2:19" x14ac:dyDescent="0.35">
      <c r="B49" s="32" t="s">
        <v>74</v>
      </c>
      <c r="F49" s="46"/>
      <c r="G49" s="46"/>
      <c r="H49" s="48">
        <f>IFERROR(H$35/H$37,0)</f>
        <v>0</v>
      </c>
      <c r="I49" s="48">
        <f t="shared" ref="I49:S49" si="14">IFERROR(I$35/I$37,0)</f>
        <v>0</v>
      </c>
      <c r="J49" s="48">
        <f t="shared" si="14"/>
        <v>0</v>
      </c>
      <c r="K49" s="48">
        <f t="shared" si="14"/>
        <v>0</v>
      </c>
      <c r="L49" s="48">
        <f t="shared" si="14"/>
        <v>0</v>
      </c>
      <c r="M49" s="48">
        <f t="shared" si="14"/>
        <v>0</v>
      </c>
      <c r="N49" s="48">
        <f t="shared" si="14"/>
        <v>0</v>
      </c>
      <c r="O49" s="48">
        <f t="shared" si="14"/>
        <v>0</v>
      </c>
      <c r="P49" s="48">
        <f t="shared" si="14"/>
        <v>0</v>
      </c>
      <c r="Q49" s="48">
        <f t="shared" si="14"/>
        <v>0</v>
      </c>
      <c r="R49" s="48">
        <f t="shared" si="14"/>
        <v>0</v>
      </c>
      <c r="S49" s="48">
        <f t="shared" si="14"/>
        <v>0</v>
      </c>
    </row>
    <row r="50" spans="2:19" x14ac:dyDescent="0.35">
      <c r="B50" s="43" t="s">
        <v>92</v>
      </c>
      <c r="F50" s="46"/>
      <c r="G50" s="46"/>
      <c r="H50" s="46"/>
      <c r="I50" s="46"/>
      <c r="J50" s="46"/>
      <c r="K50" s="46"/>
      <c r="L50" s="46"/>
      <c r="M50" s="46"/>
      <c r="N50" s="46"/>
      <c r="O50" s="46"/>
      <c r="P50" s="46"/>
      <c r="Q50" s="46"/>
      <c r="R50" s="46"/>
      <c r="S50" s="46"/>
    </row>
    <row r="51" spans="2:19" x14ac:dyDescent="0.35">
      <c r="B51" s="32"/>
      <c r="F51" s="46"/>
      <c r="G51" s="46"/>
      <c r="H51" s="46"/>
      <c r="I51" s="46"/>
      <c r="J51" s="46"/>
      <c r="K51" s="46"/>
      <c r="L51" s="46"/>
      <c r="M51" s="46"/>
      <c r="N51" s="46"/>
      <c r="O51" s="46"/>
      <c r="P51" s="46"/>
      <c r="Q51" s="46"/>
      <c r="R51" s="46"/>
      <c r="S51" s="46"/>
    </row>
    <row r="52" spans="2:19" ht="15.5" x14ac:dyDescent="0.35">
      <c r="B52" s="42" t="s">
        <v>75</v>
      </c>
      <c r="F52" s="46"/>
      <c r="G52" s="46"/>
      <c r="H52" s="46"/>
      <c r="I52" s="46"/>
      <c r="J52" s="46"/>
      <c r="K52" s="46"/>
      <c r="L52" s="46"/>
      <c r="M52" s="46"/>
      <c r="N52" s="46"/>
      <c r="O52" s="46"/>
      <c r="P52" s="46"/>
      <c r="Q52" s="46"/>
      <c r="R52" s="46"/>
      <c r="S52" s="46"/>
    </row>
    <row r="53" spans="2:19" x14ac:dyDescent="0.35">
      <c r="B53" s="32"/>
      <c r="F53" s="46"/>
      <c r="G53" s="46"/>
      <c r="H53" s="46"/>
      <c r="I53" s="46"/>
      <c r="J53" s="46"/>
      <c r="K53" s="46"/>
      <c r="L53" s="46"/>
      <c r="M53" s="46"/>
      <c r="N53" s="46"/>
      <c r="O53" s="46"/>
      <c r="P53" s="46"/>
      <c r="Q53" s="46"/>
      <c r="R53" s="46"/>
      <c r="S53" s="46"/>
    </row>
    <row r="54" spans="2:19" x14ac:dyDescent="0.35">
      <c r="B54" s="32" t="s">
        <v>76</v>
      </c>
      <c r="F54" s="46"/>
      <c r="G54" s="46"/>
      <c r="H54" s="48">
        <f>IFERROR(H$38/H$37,0)</f>
        <v>0</v>
      </c>
      <c r="I54" s="48">
        <f t="shared" ref="I54:S54" si="15">IFERROR(I$38/I$37,0)</f>
        <v>0</v>
      </c>
      <c r="J54" s="48">
        <f t="shared" si="15"/>
        <v>0</v>
      </c>
      <c r="K54" s="48">
        <f t="shared" si="15"/>
        <v>0</v>
      </c>
      <c r="L54" s="48">
        <f t="shared" si="15"/>
        <v>0</v>
      </c>
      <c r="M54" s="48">
        <f t="shared" si="15"/>
        <v>0</v>
      </c>
      <c r="N54" s="48">
        <f t="shared" si="15"/>
        <v>0</v>
      </c>
      <c r="O54" s="48">
        <f t="shared" si="15"/>
        <v>0</v>
      </c>
      <c r="P54" s="48">
        <f t="shared" si="15"/>
        <v>0</v>
      </c>
      <c r="Q54" s="48">
        <f t="shared" si="15"/>
        <v>0</v>
      </c>
      <c r="R54" s="48">
        <f t="shared" si="15"/>
        <v>0</v>
      </c>
      <c r="S54" s="48">
        <f t="shared" si="15"/>
        <v>0</v>
      </c>
    </row>
    <row r="55" spans="2:19" x14ac:dyDescent="0.35">
      <c r="B55" s="43" t="s">
        <v>93</v>
      </c>
      <c r="F55" s="46"/>
      <c r="G55" s="46"/>
      <c r="H55" s="46"/>
      <c r="I55" s="46"/>
      <c r="J55" s="46"/>
      <c r="K55" s="46"/>
      <c r="L55" s="46"/>
      <c r="M55" s="46"/>
      <c r="N55" s="46"/>
      <c r="O55" s="46"/>
      <c r="P55" s="46"/>
      <c r="Q55" s="46"/>
      <c r="R55" s="46"/>
      <c r="S55" s="46"/>
    </row>
    <row r="56" spans="2:19" x14ac:dyDescent="0.35">
      <c r="B56" s="32"/>
      <c r="F56" s="46"/>
      <c r="G56" s="46"/>
      <c r="H56" s="46"/>
      <c r="I56" s="46"/>
      <c r="J56" s="46"/>
      <c r="K56" s="46"/>
      <c r="L56" s="46"/>
      <c r="M56" s="46"/>
      <c r="N56" s="46"/>
      <c r="O56" s="46"/>
      <c r="P56" s="46"/>
      <c r="Q56" s="46"/>
      <c r="R56" s="46"/>
      <c r="S56" s="46"/>
    </row>
    <row r="57" spans="2:19" ht="15.5" x14ac:dyDescent="0.35">
      <c r="B57" s="42" t="s">
        <v>77</v>
      </c>
      <c r="F57" s="46"/>
      <c r="G57" s="46"/>
      <c r="H57" s="46"/>
      <c r="I57" s="46"/>
      <c r="J57" s="46"/>
      <c r="K57" s="46"/>
      <c r="L57" s="46"/>
      <c r="M57" s="46"/>
      <c r="N57" s="46"/>
      <c r="O57" s="46"/>
      <c r="P57" s="46"/>
      <c r="Q57" s="46"/>
      <c r="R57" s="46"/>
      <c r="S57" s="46"/>
    </row>
    <row r="58" spans="2:19" x14ac:dyDescent="0.35">
      <c r="B58" s="32"/>
      <c r="F58" s="46"/>
      <c r="G58" s="46"/>
      <c r="H58" s="46"/>
      <c r="I58" s="46"/>
      <c r="J58" s="46"/>
      <c r="K58" s="46"/>
      <c r="L58" s="46"/>
      <c r="M58" s="46"/>
      <c r="N58" s="46"/>
      <c r="O58" s="46"/>
      <c r="P58" s="46"/>
      <c r="Q58" s="46"/>
      <c r="R58" s="46"/>
      <c r="S58" s="46"/>
    </row>
    <row r="59" spans="2:19" x14ac:dyDescent="0.35">
      <c r="B59" s="32" t="s">
        <v>78</v>
      </c>
      <c r="F59" s="46"/>
      <c r="G59" s="46"/>
      <c r="H59" s="48">
        <v>0</v>
      </c>
      <c r="I59" s="48">
        <f>IFERROR((I$34-H$34)/H$34,0)</f>
        <v>0</v>
      </c>
      <c r="J59" s="48">
        <f t="shared" ref="J59:S59" si="16">IFERROR((J$34-I$34)/I$34,0)</f>
        <v>0</v>
      </c>
      <c r="K59" s="48">
        <f t="shared" si="16"/>
        <v>0</v>
      </c>
      <c r="L59" s="48">
        <f t="shared" si="16"/>
        <v>0</v>
      </c>
      <c r="M59" s="48">
        <f t="shared" si="16"/>
        <v>0</v>
      </c>
      <c r="N59" s="48">
        <f t="shared" si="16"/>
        <v>0</v>
      </c>
      <c r="O59" s="48">
        <f t="shared" si="16"/>
        <v>0</v>
      </c>
      <c r="P59" s="48">
        <f t="shared" si="16"/>
        <v>0</v>
      </c>
      <c r="Q59" s="48">
        <f t="shared" si="16"/>
        <v>0</v>
      </c>
      <c r="R59" s="48">
        <f t="shared" si="16"/>
        <v>0</v>
      </c>
      <c r="S59" s="48">
        <f t="shared" si="16"/>
        <v>0</v>
      </c>
    </row>
    <row r="60" spans="2:19" ht="39.5" x14ac:dyDescent="0.35">
      <c r="B60" s="44" t="s">
        <v>99</v>
      </c>
      <c r="F60" s="46"/>
      <c r="G60" s="46"/>
      <c r="H60" s="46"/>
      <c r="I60" s="46"/>
      <c r="J60" s="46"/>
      <c r="K60" s="46"/>
      <c r="L60" s="46"/>
      <c r="M60" s="46"/>
      <c r="N60" s="46"/>
      <c r="O60" s="46"/>
      <c r="P60" s="46"/>
      <c r="Q60" s="46"/>
      <c r="R60" s="46"/>
      <c r="S60" s="46"/>
    </row>
    <row r="61" spans="2:19" x14ac:dyDescent="0.35">
      <c r="B61" s="32" t="s">
        <v>79</v>
      </c>
      <c r="F61" s="46"/>
      <c r="G61" s="46"/>
      <c r="H61" s="48">
        <v>0</v>
      </c>
      <c r="I61" s="48">
        <f>IFERROR((I$35-H$35)/H$35,0)</f>
        <v>0</v>
      </c>
      <c r="J61" s="48">
        <f t="shared" ref="J61:S61" si="17">IFERROR((J$35-I$35)/I$35,0)</f>
        <v>0</v>
      </c>
      <c r="K61" s="48">
        <f t="shared" si="17"/>
        <v>0</v>
      </c>
      <c r="L61" s="48">
        <f t="shared" si="17"/>
        <v>0</v>
      </c>
      <c r="M61" s="48">
        <f t="shared" si="17"/>
        <v>0</v>
      </c>
      <c r="N61" s="48">
        <f t="shared" si="17"/>
        <v>0</v>
      </c>
      <c r="O61" s="48">
        <f t="shared" si="17"/>
        <v>0</v>
      </c>
      <c r="P61" s="48">
        <f t="shared" si="17"/>
        <v>0</v>
      </c>
      <c r="Q61" s="48">
        <f t="shared" si="17"/>
        <v>0</v>
      </c>
      <c r="R61" s="48">
        <f t="shared" si="17"/>
        <v>0</v>
      </c>
      <c r="S61" s="48">
        <f t="shared" si="17"/>
        <v>0</v>
      </c>
    </row>
    <row r="62" spans="2:19" ht="39.5" x14ac:dyDescent="0.35">
      <c r="B62" s="44" t="s">
        <v>94</v>
      </c>
      <c r="F62" s="46"/>
      <c r="G62" s="46"/>
      <c r="H62" s="46"/>
      <c r="I62" s="46"/>
      <c r="J62" s="46"/>
      <c r="K62" s="46"/>
      <c r="L62" s="46"/>
      <c r="M62" s="46"/>
      <c r="N62" s="46"/>
      <c r="O62" s="46"/>
      <c r="P62" s="46"/>
      <c r="Q62" s="46"/>
      <c r="R62" s="46"/>
      <c r="S62" s="46"/>
    </row>
    <row r="63" spans="2:19" x14ac:dyDescent="0.35">
      <c r="B63" s="32" t="s">
        <v>80</v>
      </c>
      <c r="F63" s="46"/>
      <c r="G63" s="46"/>
      <c r="H63" s="49">
        <f>IFERROR((H$37-F$37)/F$37,0)</f>
        <v>0</v>
      </c>
      <c r="I63" s="49">
        <f>IFERROR((I$37-H$37)/H$37,0)</f>
        <v>0</v>
      </c>
      <c r="J63" s="49">
        <f t="shared" ref="J63:S63" si="18">IFERROR((J$37-I$37)/I$37,0)</f>
        <v>0</v>
      </c>
      <c r="K63" s="49">
        <f t="shared" si="18"/>
        <v>0</v>
      </c>
      <c r="L63" s="49">
        <f t="shared" si="18"/>
        <v>0</v>
      </c>
      <c r="M63" s="49">
        <f t="shared" si="18"/>
        <v>0</v>
      </c>
      <c r="N63" s="49">
        <f t="shared" si="18"/>
        <v>0</v>
      </c>
      <c r="O63" s="49">
        <f t="shared" si="18"/>
        <v>0</v>
      </c>
      <c r="P63" s="49">
        <f t="shared" si="18"/>
        <v>0</v>
      </c>
      <c r="Q63" s="49">
        <f t="shared" si="18"/>
        <v>0</v>
      </c>
      <c r="R63" s="49">
        <f t="shared" si="18"/>
        <v>0</v>
      </c>
      <c r="S63" s="49">
        <f t="shared" si="18"/>
        <v>0</v>
      </c>
    </row>
    <row r="64" spans="2:19" ht="39.5" x14ac:dyDescent="0.35">
      <c r="B64" s="44" t="s">
        <v>95</v>
      </c>
      <c r="F64" s="46"/>
      <c r="G64" s="46"/>
      <c r="H64" s="46"/>
      <c r="I64" s="46"/>
      <c r="J64" s="46"/>
      <c r="K64" s="46"/>
      <c r="L64" s="46"/>
      <c r="M64" s="46"/>
      <c r="N64" s="46"/>
      <c r="O64" s="46"/>
      <c r="P64" s="46"/>
      <c r="Q64" s="46"/>
      <c r="R64" s="46"/>
      <c r="S64" s="46"/>
    </row>
    <row r="65" spans="2:19" x14ac:dyDescent="0.35">
      <c r="B65" s="32" t="s">
        <v>81</v>
      </c>
      <c r="F65" s="46"/>
      <c r="G65" s="46"/>
      <c r="H65" s="49">
        <f>IFERROR((H$38-F$38)/F$38,0)</f>
        <v>0</v>
      </c>
      <c r="I65" s="49">
        <f>IFERROR((I$38-H$38)/H$38,0)</f>
        <v>0</v>
      </c>
      <c r="J65" s="49">
        <f t="shared" ref="J65:S65" si="19">IFERROR((J$38-I$38)/I$38,0)</f>
        <v>0</v>
      </c>
      <c r="K65" s="49">
        <f t="shared" si="19"/>
        <v>0</v>
      </c>
      <c r="L65" s="49">
        <f t="shared" si="19"/>
        <v>0</v>
      </c>
      <c r="M65" s="49">
        <f t="shared" si="19"/>
        <v>0</v>
      </c>
      <c r="N65" s="49">
        <f t="shared" si="19"/>
        <v>0</v>
      </c>
      <c r="O65" s="49">
        <f t="shared" si="19"/>
        <v>0</v>
      </c>
      <c r="P65" s="49">
        <f t="shared" si="19"/>
        <v>0</v>
      </c>
      <c r="Q65" s="49">
        <f t="shared" si="19"/>
        <v>0</v>
      </c>
      <c r="R65" s="49">
        <f t="shared" si="19"/>
        <v>0</v>
      </c>
      <c r="S65" s="49">
        <f t="shared" si="19"/>
        <v>0</v>
      </c>
    </row>
    <row r="66" spans="2:19" ht="39.5" x14ac:dyDescent="0.35">
      <c r="B66" s="44" t="s">
        <v>96</v>
      </c>
      <c r="F66" s="46"/>
      <c r="G66" s="46"/>
      <c r="H66" s="46"/>
      <c r="I66" s="46"/>
      <c r="J66" s="46"/>
      <c r="K66" s="46"/>
      <c r="L66" s="46"/>
      <c r="M66" s="46"/>
      <c r="N66" s="46"/>
      <c r="O66" s="46"/>
      <c r="P66" s="46"/>
      <c r="Q66" s="46"/>
      <c r="R66" s="46"/>
      <c r="S66" s="46"/>
    </row>
    <row r="67" spans="2:19" x14ac:dyDescent="0.35">
      <c r="B67" s="32"/>
    </row>
  </sheetData>
  <pageMargins left="0.70866141732283472" right="0.70866141732283472" top="0.74803149606299213" bottom="0.74803149606299213" header="0.31496062992125984" footer="0.31496062992125984"/>
  <pageSetup paperSize="9" scale="75" orientation="landscape" r:id="rId1"/>
  <headerFooter>
    <oddFooter>&amp;L&amp;D,  &amp;T&amp;R&amp;P  /  &amp;N</oddFooter>
  </headerFooter>
  <drawing r:id="rId2"/>
  <tableParts count="1">
    <tablePart r:id="rId3"/>
  </tableParts>
  <extLst>
    <ext xmlns:x14="http://schemas.microsoft.com/office/spreadsheetml/2009/9/main" uri="{05C60535-1F16-4fd2-B633-F4F36F0B64E0}">
      <x14:sparklineGroups xmlns:xm="http://schemas.microsoft.com/office/excel/2006/main">
        <x14:sparklineGroup lineWeight="2.25" displayEmptyCellsAs="gap" markers="1" high="1" low="1" xr2:uid="{B6FDBB32-C8BD-472D-902C-4699D94D25B1}">
          <x14:colorSeries rgb="FF00B050"/>
          <x14:colorNegative rgb="FFFF0000"/>
          <x14:colorAxis rgb="FF000000"/>
          <x14:colorMarkers rgb="FF0070C0"/>
          <x14:colorFirst rgb="FFFFC000"/>
          <x14:colorLast rgb="FFFFC000"/>
          <x14:colorHigh rgb="FF00B050"/>
          <x14:colorLow rgb="FFFF0000"/>
          <x14:sparklines>
            <x14:sparkline>
              <xm:f>'Ratio Calculations'!H27:S27</xm:f>
              <xm:sqref>U27</xm:sqref>
            </x14:sparkline>
          </x14:sparklines>
        </x14:sparklineGroup>
        <x14:sparklineGroup lineWeight="2.25" displayEmptyCellsAs="gap" markers="1" high="1" low="1" xr2:uid="{56593D5F-37D0-4DCE-8B3E-DF5E5BD099A8}">
          <x14:colorSeries rgb="FF00B050"/>
          <x14:colorNegative rgb="FFFF0000"/>
          <x14:colorAxis rgb="FF000000"/>
          <x14:colorMarkers rgb="FF0070C0"/>
          <x14:colorFirst rgb="FFFFC000"/>
          <x14:colorLast rgb="FFFFC000"/>
          <x14:colorHigh rgb="FF00B050"/>
          <x14:colorLow rgb="FFFF0000"/>
          <x14:sparklines>
            <x14:sparkline>
              <xm:f>'Ratio Calculations'!H39:S39</xm:f>
              <xm:sqref>U39</xm:sqref>
            </x14:sparkline>
          </x14:sparklines>
        </x14:sparklineGroup>
        <x14:sparklineGroup lineWeight="2.25" displayEmptyCellsAs="gap" markers="1" high="1" low="1" xr2:uid="{00000000-0003-0000-0300-00000B000000}">
          <x14:colorSeries rgb="FF00B050"/>
          <x14:colorNegative rgb="FFFF0000"/>
          <x14:colorAxis rgb="FF000000"/>
          <x14:colorMarkers rgb="FF0070C0"/>
          <x14:colorFirst rgb="FFFFC000"/>
          <x14:colorLast rgb="FFFFC000"/>
          <x14:colorHigh rgb="FF00B050"/>
          <x14:colorLow rgb="FFFF0000"/>
          <x14:sparklines>
            <x14:sparkline>
              <xm:f>'Ratio Calculations'!H35:S35</xm:f>
              <xm:sqref>U35</xm:sqref>
            </x14:sparkline>
          </x14:sparklines>
        </x14:sparklineGroup>
        <x14:sparklineGroup lineWeight="2.25" displayEmptyCellsAs="gap" markers="1" high="1" low="1" xr2:uid="{00000000-0003-0000-0300-00000C000000}">
          <x14:colorSeries rgb="FF00B050"/>
          <x14:colorNegative rgb="FFFF0000"/>
          <x14:colorAxis rgb="FF000000"/>
          <x14:colorMarkers rgb="FF0070C0"/>
          <x14:colorFirst rgb="FFFFC000"/>
          <x14:colorLast rgb="FFFFC000"/>
          <x14:colorHigh rgb="FF00B050"/>
          <x14:colorLow rgb="FFFF0000"/>
          <x14:sparklines>
            <x14:sparkline>
              <xm:f>'Ratio Calculations'!H34:S34</xm:f>
              <xm:sqref>U34</xm:sqref>
            </x14:sparkline>
          </x14:sparklines>
        </x14:sparklineGroup>
        <x14:sparklineGroup lineWeight="2.25" displayEmptyCellsAs="gap" markers="1" high="1" low="1" xr2:uid="{DC19DE77-2135-4EB1-8234-B2A05B588697}">
          <x14:colorSeries rgb="FF00B050"/>
          <x14:colorNegative rgb="FFFF0000"/>
          <x14:colorAxis rgb="FF000000"/>
          <x14:colorMarkers rgb="FF0070C0"/>
          <x14:colorFirst rgb="FFFFC000"/>
          <x14:colorLast rgb="FFFFC000"/>
          <x14:colorHigh rgb="FF00B050"/>
          <x14:colorLow rgb="FFFF0000"/>
          <x14:sparklines>
            <x14:sparkline>
              <xm:f>'Ratio Calculations'!H26:S26</xm:f>
              <xm:sqref>U26</xm:sqref>
            </x14:sparkline>
          </x14:sparklines>
        </x14:sparklineGroup>
        <x14:sparklineGroup lineWeight="2.25" displayEmptyCellsAs="gap" markers="1" high="1" low="1" xr2:uid="{00000000-0003-0000-0300-00000F000000}">
          <x14:colorSeries rgb="FF00B050"/>
          <x14:colorNegative rgb="FFFF0000"/>
          <x14:colorAxis rgb="FF000000"/>
          <x14:colorMarkers rgb="FF0070C0"/>
          <x14:colorFirst rgb="FFFFC000"/>
          <x14:colorLast rgb="FFFFC000"/>
          <x14:colorHigh rgb="FF00B050"/>
          <x14:colorLow rgb="FFFF0000"/>
          <x14:sparklines>
            <x14:sparkline>
              <xm:f>'Ratio Calculations'!H25:S25</xm:f>
              <xm:sqref>U25</xm:sqref>
            </x14:sparkline>
          </x14:sparklines>
        </x14:sparklineGroup>
        <x14:sparklineGroup lineWeight="2.25" displayEmptyCellsAs="gap" markers="1" high="1" low="1" xr2:uid="{00000000-0003-0000-0300-000010000000}">
          <x14:colorSeries rgb="FF00B050"/>
          <x14:colorNegative rgb="FFFF0000"/>
          <x14:colorAxis rgb="FF000000"/>
          <x14:colorMarkers rgb="FF0070C0"/>
          <x14:colorFirst rgb="FFFFC000"/>
          <x14:colorLast rgb="FFFFC000"/>
          <x14:colorHigh rgb="FF00B050"/>
          <x14:colorLow rgb="FFFF0000"/>
          <x14:sparklines>
            <x14:sparkline>
              <xm:f>'Ratio Calculations'!H24:S24</xm:f>
              <xm:sqref>U24</xm:sqref>
            </x14:sparkline>
          </x14:sparklines>
        </x14:sparklineGroup>
        <x14:sparklineGroup lineWeight="2.25" displayEmptyCellsAs="gap" markers="1" high="1" low="1" xr2:uid="{10B8BD18-E26C-41A3-B866-09CD8A3E4C99}">
          <x14:colorSeries rgb="FF00B050"/>
          <x14:colorNegative rgb="FFFF0000"/>
          <x14:colorAxis rgb="FF000000"/>
          <x14:colorMarkers rgb="FF0070C0"/>
          <x14:colorFirst rgb="FFFFC000"/>
          <x14:colorLast rgb="FFFFC000"/>
          <x14:colorHigh rgb="FF00B050"/>
          <x14:colorLow rgb="FFFF0000"/>
          <x14:sparklines>
            <x14:sparkline>
              <xm:f>'Ratio Calculations'!H28:S28</xm:f>
              <xm:sqref>U28</xm:sqref>
            </x14:sparkline>
          </x14:sparklines>
        </x14:sparklineGroup>
        <x14:sparklineGroup lineWeight="2.25" displayEmptyCellsAs="gap" markers="1" high="1" low="1" xr2:uid="{4A3BE1D5-F75E-4EDA-A9F5-953F84A586C6}">
          <x14:colorSeries rgb="FF00B050"/>
          <x14:colorNegative rgb="FFFF0000"/>
          <x14:colorAxis rgb="FF000000"/>
          <x14:colorMarkers rgb="FF0070C0"/>
          <x14:colorFirst rgb="FFFFC000"/>
          <x14:colorLast rgb="FFFFC000"/>
          <x14:colorHigh rgb="FF00B050"/>
          <x14:colorLow rgb="FFFF0000"/>
          <x14:sparklines>
            <x14:sparkline>
              <xm:f>'Ratio Calculations'!H22:S22</xm:f>
              <xm:sqref>U22</xm:sqref>
            </x14:sparkline>
          </x14:sparklines>
        </x14:sparklineGroup>
        <x14:sparklineGroup lineWeight="2.25" displayEmptyCellsAs="gap" markers="1" high="1" low="1" xr2:uid="{00000000-0003-0000-0300-000013000000}">
          <x14:colorSeries rgb="FF00B050"/>
          <x14:colorNegative rgb="FFFF0000"/>
          <x14:colorAxis rgb="FF000000"/>
          <x14:colorMarkers rgb="FF0070C0"/>
          <x14:colorFirst rgb="FFFFC000"/>
          <x14:colorLast rgb="FFFFC000"/>
          <x14:colorHigh rgb="FF00B050"/>
          <x14:colorLow rgb="FFFF0000"/>
          <x14:sparklines>
            <x14:sparkline>
              <xm:f>'Ratio Calculations'!H19:S19</xm:f>
              <xm:sqref>U19</xm:sqref>
            </x14:sparkline>
          </x14:sparklines>
        </x14:sparklineGroup>
        <x14:sparklineGroup lineWeight="2.25" displayEmptyCellsAs="gap" markers="1" high="1" low="1" xr2:uid="{00000000-0003-0000-0300-000014000000}">
          <x14:colorSeries rgb="FF00B050"/>
          <x14:colorNegative rgb="FFFF0000"/>
          <x14:colorAxis rgb="FF000000"/>
          <x14:colorMarkers rgb="FF0070C0"/>
          <x14:colorFirst rgb="FFFFC000"/>
          <x14:colorLast rgb="FFFFC000"/>
          <x14:colorHigh rgb="FF00B050"/>
          <x14:colorLow rgb="FFFF0000"/>
          <x14:sparklines>
            <x14:sparkline>
              <xm:f>'Ratio Calculations'!H18:S18</xm:f>
              <xm:sqref>U18</xm:sqref>
            </x14:sparkline>
          </x14:sparklines>
        </x14:sparklineGroup>
        <x14:sparklineGroup lineWeight="2.25" displayEmptyCellsAs="gap" markers="1" high="1" low="1" xr2:uid="{00000000-0003-0000-0300-000015000000}">
          <x14:colorSeries rgb="FF00B050"/>
          <x14:colorNegative rgb="FFFF0000"/>
          <x14:colorAxis rgb="FF000000"/>
          <x14:colorMarkers rgb="FF0070C0"/>
          <x14:colorFirst rgb="FFFFC000"/>
          <x14:colorLast rgb="FFFFC000"/>
          <x14:colorHigh rgb="FF00B050"/>
          <x14:colorLow rgb="FFFF0000"/>
          <x14:sparklines>
            <x14:sparkline>
              <xm:f>'Ratio Calculations'!H21:S21</xm:f>
              <xm:sqref>U21</xm:sqref>
            </x14:sparkline>
          </x14:sparklines>
        </x14:sparklineGroup>
        <x14:sparklineGroup lineWeight="2.25" displayEmptyCellsAs="gap" markers="1" high="1" low="1" xr2:uid="{EF4B6C1C-A9AF-47A9-9DF4-01D10DEDA5D6}">
          <x14:colorSeries rgb="FF00B050"/>
          <x14:colorNegative rgb="FFFF0000"/>
          <x14:colorAxis rgb="FF000000"/>
          <x14:colorMarkers rgb="FF0070C0"/>
          <x14:colorFirst rgb="FFFFC000"/>
          <x14:colorLast rgb="FFFFC000"/>
          <x14:colorHigh rgb="FF00B050"/>
          <x14:colorLow rgb="FFFF0000"/>
          <x14:sparklines>
            <x14:sparkline>
              <xm:f>'Ratio Calculations'!H20:S20</xm:f>
              <xm:sqref>U20</xm:sqref>
            </x14:sparkline>
          </x14:sparklines>
        </x14:sparklineGroup>
        <x14:sparklineGroup lineWeight="2.25" displayEmptyCellsAs="gap" markers="1" high="1" low="1" xr2:uid="{D951468F-7FDD-4FAE-AD9F-BB7CC78F249B}">
          <x14:colorSeries rgb="FF00B050"/>
          <x14:colorNegative rgb="FFFF0000"/>
          <x14:colorAxis rgb="FF000000"/>
          <x14:colorMarkers rgb="FF0070C0"/>
          <x14:colorFirst rgb="FFFFC000"/>
          <x14:colorLast rgb="FFFFC000"/>
          <x14:colorHigh rgb="FF00B050"/>
          <x14:colorLow rgb="FFFF0000"/>
          <x14:sparklines>
            <x14:sparkline>
              <xm:f>'Ratio Calculations'!H38:S38</xm:f>
              <xm:sqref>U38</xm:sqref>
            </x14:sparkline>
          </x14:sparklines>
        </x14:sparklineGroup>
        <x14:sparklineGroup lineWeight="2.25" displayEmptyCellsAs="gap" markers="1" high="1" low="1" xr2:uid="{37381CB8-C413-4189-9286-4CAF9A0C1FC9}">
          <x14:colorSeries rgb="FF00B050"/>
          <x14:colorNegative rgb="FFFF0000"/>
          <x14:colorAxis rgb="FF000000"/>
          <x14:colorMarkers rgb="FF0070C0"/>
          <x14:colorFirst rgb="FFFFC000"/>
          <x14:colorLast rgb="FFFFC000"/>
          <x14:colorHigh rgb="FF00B050"/>
          <x14:colorLow rgb="FFFF0000"/>
          <x14:sparklines>
            <x14:sparkline>
              <xm:f>'Ratio Calculations'!H37:S37</xm:f>
              <xm:sqref>U37</xm:sqref>
            </x14:sparkline>
          </x14:sparklines>
        </x14:sparklineGroup>
      </x14:sparklineGroups>
    </ext>
    <ext xmlns:x15="http://schemas.microsoft.com/office/spreadsheetml/2010/11/main" uri="{F7C9EE02-42E1-4005-9D12-6889AFFD525C}">
      <x15:webExtensions xmlns:xm="http://schemas.microsoft.com/office/excel/2006/main">
        <x15:webExtension appRef="{969AD758-ECB0-460A-9EDA-90F6D782B3BB}">
          <xm:f>Table7[#All]</xm:f>
        </x15:webExtension>
      </x15:webExtens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26"/>
  <sheetViews>
    <sheetView showGridLines="0" workbookViewId="0"/>
  </sheetViews>
  <sheetFormatPr defaultRowHeight="14.5" x14ac:dyDescent="0.35"/>
  <cols>
    <col min="1" max="1" width="20.36328125" customWidth="1"/>
    <col min="2" max="2" width="8.08984375" customWidth="1"/>
    <col min="3" max="3" width="3.54296875" customWidth="1"/>
    <col min="19" max="19" width="2.6328125" customWidth="1"/>
  </cols>
  <sheetData>
    <row r="1" spans="1:19" x14ac:dyDescent="0.35">
      <c r="A1" s="31" t="s">
        <v>69</v>
      </c>
      <c r="B1" s="31" t="s">
        <v>70</v>
      </c>
      <c r="C1" t="s">
        <v>71</v>
      </c>
    </row>
    <row r="2" spans="1:19" x14ac:dyDescent="0.35">
      <c r="A2" s="32" t="s">
        <v>72</v>
      </c>
      <c r="B2" s="33" t="s">
        <v>73</v>
      </c>
      <c r="C2">
        <v>1</v>
      </c>
      <c r="E2" s="53"/>
      <c r="F2" s="53"/>
      <c r="G2" s="53"/>
      <c r="H2" s="53"/>
      <c r="I2" s="53"/>
      <c r="J2" s="53"/>
      <c r="K2" s="53"/>
      <c r="L2" s="53"/>
      <c r="M2" s="53"/>
      <c r="N2" s="53"/>
      <c r="O2" s="53"/>
      <c r="P2" s="53"/>
      <c r="Q2" s="53"/>
      <c r="R2" s="53"/>
      <c r="S2" s="53"/>
    </row>
    <row r="3" spans="1:19" x14ac:dyDescent="0.35">
      <c r="A3" s="32" t="s">
        <v>72</v>
      </c>
      <c r="B3" s="33" t="s">
        <v>74</v>
      </c>
      <c r="C3">
        <v>2</v>
      </c>
      <c r="E3" s="53"/>
      <c r="F3" s="53"/>
      <c r="G3" s="53"/>
      <c r="H3" s="53"/>
      <c r="I3" s="53"/>
      <c r="J3" s="53"/>
      <c r="K3" s="53"/>
      <c r="L3" s="53"/>
      <c r="M3" s="53"/>
      <c r="N3" s="53"/>
      <c r="O3" s="53"/>
      <c r="P3" s="53"/>
      <c r="Q3" s="53"/>
      <c r="R3" s="53"/>
      <c r="S3" s="53"/>
    </row>
    <row r="4" spans="1:19" x14ac:dyDescent="0.35">
      <c r="A4" s="32" t="s">
        <v>75</v>
      </c>
      <c r="B4" s="33" t="s">
        <v>76</v>
      </c>
      <c r="C4">
        <v>3</v>
      </c>
      <c r="E4" s="53"/>
      <c r="F4" s="53"/>
      <c r="G4" s="53"/>
      <c r="H4" s="53"/>
      <c r="I4" s="53"/>
      <c r="J4" s="53"/>
      <c r="K4" s="53"/>
      <c r="L4" s="53"/>
      <c r="M4" s="53"/>
      <c r="N4" s="53"/>
      <c r="O4" s="53"/>
      <c r="P4" s="53"/>
      <c r="Q4" s="53"/>
      <c r="R4" s="53"/>
      <c r="S4" s="53"/>
    </row>
    <row r="5" spans="1:19" x14ac:dyDescent="0.35">
      <c r="A5" s="32" t="s">
        <v>77</v>
      </c>
      <c r="B5" s="33" t="s">
        <v>78</v>
      </c>
      <c r="C5">
        <v>4</v>
      </c>
      <c r="E5" s="53"/>
      <c r="F5" s="53"/>
      <c r="G5" s="53"/>
      <c r="H5" s="53"/>
      <c r="I5" s="53"/>
      <c r="J5" s="53"/>
      <c r="K5" s="53"/>
      <c r="L5" s="53"/>
      <c r="M5" s="53"/>
      <c r="N5" s="53"/>
      <c r="O5" s="53"/>
      <c r="P5" s="53"/>
      <c r="Q5" s="53"/>
      <c r="R5" s="53"/>
      <c r="S5" s="53"/>
    </row>
    <row r="6" spans="1:19" x14ac:dyDescent="0.35">
      <c r="A6" s="32" t="s">
        <v>77</v>
      </c>
      <c r="B6" s="33" t="s">
        <v>79</v>
      </c>
      <c r="C6">
        <v>5</v>
      </c>
      <c r="E6" s="53"/>
      <c r="F6" s="53"/>
      <c r="G6" s="53"/>
      <c r="H6" s="53"/>
      <c r="I6" s="53"/>
      <c r="J6" s="53"/>
      <c r="K6" s="53"/>
      <c r="L6" s="53"/>
      <c r="M6" s="53"/>
      <c r="N6" s="53"/>
      <c r="O6" s="53"/>
      <c r="P6" s="53"/>
      <c r="Q6" s="53"/>
      <c r="R6" s="53"/>
      <c r="S6" s="53"/>
    </row>
    <row r="7" spans="1:19" x14ac:dyDescent="0.35">
      <c r="A7" s="32" t="s">
        <v>77</v>
      </c>
      <c r="B7" s="33" t="s">
        <v>80</v>
      </c>
      <c r="C7">
        <v>6</v>
      </c>
      <c r="E7" s="53"/>
      <c r="F7" s="53"/>
      <c r="G7" s="53"/>
      <c r="H7" s="53"/>
      <c r="I7" s="53"/>
      <c r="J7" s="53"/>
      <c r="K7" s="53"/>
      <c r="L7" s="53"/>
      <c r="M7" s="53"/>
      <c r="N7" s="53"/>
      <c r="O7" s="53"/>
      <c r="P7" s="53"/>
      <c r="Q7" s="53"/>
      <c r="R7" s="53"/>
      <c r="S7" s="53"/>
    </row>
    <row r="8" spans="1:19" x14ac:dyDescent="0.35">
      <c r="A8" s="32" t="s">
        <v>77</v>
      </c>
      <c r="B8" s="33" t="s">
        <v>81</v>
      </c>
      <c r="C8">
        <v>7</v>
      </c>
      <c r="E8" s="53"/>
      <c r="F8" s="53"/>
      <c r="G8" s="53"/>
      <c r="H8" s="53"/>
      <c r="I8" s="53"/>
      <c r="J8" s="53"/>
      <c r="K8" s="53"/>
      <c r="L8" s="53"/>
      <c r="M8" s="53"/>
      <c r="N8" s="53"/>
      <c r="O8" s="53"/>
      <c r="P8" s="53"/>
      <c r="Q8" s="53"/>
      <c r="R8" s="53"/>
      <c r="S8" s="53"/>
    </row>
    <row r="9" spans="1:19" x14ac:dyDescent="0.35">
      <c r="E9" s="53"/>
      <c r="F9" s="53"/>
      <c r="G9" s="53"/>
      <c r="H9" s="53"/>
      <c r="I9" s="53"/>
      <c r="J9" s="53"/>
      <c r="K9" s="53"/>
      <c r="L9" s="53"/>
      <c r="M9" s="53"/>
      <c r="N9" s="53"/>
      <c r="O9" s="53"/>
      <c r="P9" s="53"/>
      <c r="Q9" s="53"/>
      <c r="R9" s="53"/>
      <c r="S9" s="53"/>
    </row>
    <row r="10" spans="1:19" x14ac:dyDescent="0.35">
      <c r="E10" s="53"/>
      <c r="F10" s="53"/>
      <c r="G10" s="53"/>
      <c r="H10" s="53"/>
      <c r="I10" s="53"/>
      <c r="J10" s="53"/>
      <c r="K10" s="53"/>
      <c r="L10" s="53"/>
      <c r="M10" s="53"/>
      <c r="N10" s="53"/>
      <c r="O10" s="53"/>
      <c r="P10" s="53"/>
      <c r="Q10" s="53"/>
      <c r="R10" s="53"/>
      <c r="S10" s="53"/>
    </row>
    <row r="11" spans="1:19" x14ac:dyDescent="0.35">
      <c r="E11" s="53"/>
      <c r="F11" s="53"/>
      <c r="G11" s="53"/>
      <c r="H11" s="53"/>
      <c r="I11" s="53"/>
      <c r="J11" s="53"/>
      <c r="K11" s="53"/>
      <c r="L11" s="53"/>
      <c r="M11" s="53"/>
      <c r="N11" s="53"/>
      <c r="O11" s="53"/>
      <c r="P11" s="53"/>
      <c r="Q11" s="53"/>
      <c r="R11" s="53"/>
      <c r="S11" s="53"/>
    </row>
    <row r="12" spans="1:19" x14ac:dyDescent="0.35">
      <c r="E12" s="53"/>
      <c r="F12" s="53"/>
      <c r="G12" s="53"/>
      <c r="H12" s="53"/>
      <c r="I12" s="53"/>
      <c r="J12" s="53"/>
      <c r="K12" s="53"/>
      <c r="L12" s="53"/>
      <c r="M12" s="53"/>
      <c r="N12" s="53"/>
      <c r="O12" s="53"/>
      <c r="P12" s="53"/>
      <c r="Q12" s="53"/>
      <c r="R12" s="53"/>
      <c r="S12" s="53"/>
    </row>
    <row r="13" spans="1:19" x14ac:dyDescent="0.35">
      <c r="E13" s="53"/>
      <c r="F13" s="53"/>
      <c r="G13" s="53"/>
      <c r="H13" s="53"/>
      <c r="I13" s="53"/>
      <c r="J13" s="53"/>
      <c r="K13" s="53"/>
      <c r="L13" s="53"/>
      <c r="M13" s="53"/>
      <c r="N13" s="53"/>
      <c r="O13" s="53"/>
      <c r="P13" s="53"/>
      <c r="Q13" s="53"/>
      <c r="R13" s="53"/>
      <c r="S13" s="53"/>
    </row>
    <row r="14" spans="1:19" x14ac:dyDescent="0.35">
      <c r="A14" s="34" t="s">
        <v>70</v>
      </c>
      <c r="B14" t="s">
        <v>82</v>
      </c>
      <c r="E14" s="53"/>
      <c r="F14" s="53"/>
      <c r="G14" s="53"/>
      <c r="H14" s="53"/>
      <c r="I14" s="53"/>
      <c r="J14" s="53"/>
      <c r="K14" s="53"/>
      <c r="L14" s="53"/>
      <c r="M14" s="53"/>
      <c r="N14" s="53"/>
      <c r="O14" s="53"/>
      <c r="P14" s="53"/>
      <c r="Q14" s="53"/>
      <c r="R14" s="53"/>
      <c r="S14" s="53"/>
    </row>
    <row r="15" spans="1:19" x14ac:dyDescent="0.35">
      <c r="A15" t="s">
        <v>80</v>
      </c>
      <c r="B15" s="35">
        <v>6</v>
      </c>
      <c r="E15" s="53"/>
      <c r="F15" s="53"/>
      <c r="G15" s="53"/>
      <c r="H15" s="53"/>
      <c r="I15" s="53"/>
      <c r="J15" s="53"/>
      <c r="K15" s="53"/>
      <c r="L15" s="53"/>
      <c r="M15" s="53"/>
      <c r="N15" s="53"/>
      <c r="O15" s="53"/>
      <c r="P15" s="53"/>
      <c r="Q15" s="53"/>
      <c r="R15" s="53"/>
      <c r="S15" s="53"/>
    </row>
    <row r="16" spans="1:19" x14ac:dyDescent="0.35">
      <c r="A16" t="s">
        <v>76</v>
      </c>
      <c r="B16" s="35">
        <v>3</v>
      </c>
      <c r="E16" s="53"/>
      <c r="F16" s="53"/>
      <c r="G16" s="53"/>
      <c r="H16" s="53"/>
      <c r="I16" s="53"/>
      <c r="J16" s="53"/>
      <c r="K16" s="53"/>
      <c r="L16" s="53"/>
      <c r="M16" s="53"/>
      <c r="N16" s="53"/>
      <c r="O16" s="53"/>
      <c r="P16" s="53"/>
      <c r="Q16" s="53"/>
      <c r="R16" s="53"/>
      <c r="S16" s="53"/>
    </row>
    <row r="17" spans="1:19" x14ac:dyDescent="0.35">
      <c r="A17" t="s">
        <v>81</v>
      </c>
      <c r="B17" s="35">
        <v>7</v>
      </c>
      <c r="E17" s="53"/>
      <c r="F17" s="53"/>
      <c r="G17" s="53"/>
      <c r="H17" s="53"/>
      <c r="I17" s="53"/>
      <c r="J17" s="53"/>
      <c r="K17" s="53"/>
      <c r="L17" s="53"/>
      <c r="M17" s="53"/>
      <c r="N17" s="53"/>
      <c r="O17" s="53"/>
      <c r="P17" s="53"/>
      <c r="Q17" s="53"/>
      <c r="R17" s="53"/>
      <c r="S17" s="53"/>
    </row>
    <row r="18" spans="1:19" x14ac:dyDescent="0.35">
      <c r="A18" t="s">
        <v>79</v>
      </c>
      <c r="B18" s="35">
        <v>5</v>
      </c>
      <c r="E18" s="53"/>
      <c r="F18" s="53"/>
      <c r="G18" s="53"/>
      <c r="H18" s="53"/>
      <c r="I18" s="53"/>
      <c r="J18" s="53"/>
      <c r="K18" s="53"/>
      <c r="L18" s="53"/>
      <c r="M18" s="53"/>
      <c r="N18" s="53"/>
      <c r="O18" s="53"/>
      <c r="P18" s="53"/>
      <c r="Q18" s="53"/>
      <c r="R18" s="53"/>
      <c r="S18" s="53"/>
    </row>
    <row r="19" spans="1:19" x14ac:dyDescent="0.35">
      <c r="A19" t="s">
        <v>73</v>
      </c>
      <c r="B19" s="35">
        <v>1</v>
      </c>
    </row>
    <row r="20" spans="1:19" x14ac:dyDescent="0.35">
      <c r="A20" t="s">
        <v>74</v>
      </c>
      <c r="B20" s="35">
        <v>2</v>
      </c>
      <c r="E20" s="53"/>
      <c r="F20" s="53"/>
      <c r="G20" s="53"/>
      <c r="H20" s="53"/>
      <c r="I20" s="53"/>
      <c r="J20" s="53"/>
      <c r="K20" s="53"/>
      <c r="L20" s="53"/>
      <c r="M20" s="53"/>
      <c r="N20" s="53"/>
      <c r="O20" s="53"/>
      <c r="P20" s="53"/>
      <c r="Q20" s="53"/>
      <c r="R20" s="53"/>
      <c r="S20" s="53"/>
    </row>
    <row r="21" spans="1:19" x14ac:dyDescent="0.35">
      <c r="A21" t="s">
        <v>78</v>
      </c>
      <c r="B21" s="35">
        <v>4</v>
      </c>
      <c r="E21" s="53"/>
      <c r="F21" s="53"/>
      <c r="G21" s="53"/>
      <c r="H21" s="53"/>
      <c r="I21" s="53"/>
      <c r="J21" s="53"/>
      <c r="K21" s="53"/>
      <c r="L21" s="53"/>
      <c r="M21" s="53"/>
      <c r="N21" s="53"/>
      <c r="O21" s="53"/>
      <c r="P21" s="53"/>
      <c r="Q21" s="53"/>
      <c r="R21" s="53"/>
      <c r="S21" s="53"/>
    </row>
    <row r="22" spans="1:19" x14ac:dyDescent="0.35">
      <c r="E22" s="53"/>
      <c r="F22" s="53"/>
      <c r="G22" s="53"/>
      <c r="H22" s="53"/>
      <c r="I22" s="53"/>
      <c r="J22" s="53"/>
      <c r="K22" s="53"/>
      <c r="L22" s="53"/>
      <c r="M22" s="53"/>
      <c r="N22" s="53"/>
      <c r="O22" s="53"/>
      <c r="P22" s="53"/>
      <c r="Q22" s="53"/>
      <c r="R22" s="53"/>
      <c r="S22" s="53"/>
    </row>
    <row r="23" spans="1:19" x14ac:dyDescent="0.35">
      <c r="E23" s="53"/>
      <c r="F23" s="53"/>
      <c r="G23" s="53"/>
      <c r="H23" s="53"/>
      <c r="I23" s="53"/>
      <c r="J23" s="53"/>
      <c r="K23" s="53"/>
      <c r="L23" s="53"/>
      <c r="M23" s="53"/>
      <c r="N23" s="53"/>
      <c r="O23" s="53"/>
      <c r="P23" s="53"/>
      <c r="Q23" s="53"/>
      <c r="R23" s="53"/>
      <c r="S23" s="53"/>
    </row>
    <row r="24" spans="1:19" x14ac:dyDescent="0.35">
      <c r="E24" s="53"/>
      <c r="F24" s="53"/>
      <c r="G24" s="53"/>
      <c r="H24" s="53"/>
      <c r="I24" s="53"/>
      <c r="J24" s="53"/>
      <c r="K24" s="53"/>
      <c r="L24" s="53"/>
      <c r="M24" s="53"/>
      <c r="N24" s="53"/>
      <c r="O24" s="53"/>
      <c r="P24" s="53"/>
      <c r="Q24" s="53"/>
      <c r="R24" s="53"/>
      <c r="S24" s="53"/>
    </row>
    <row r="25" spans="1:19" x14ac:dyDescent="0.35">
      <c r="E25" s="53"/>
      <c r="F25" s="53"/>
      <c r="G25" s="53"/>
      <c r="H25" s="53"/>
      <c r="I25" s="53"/>
      <c r="J25" s="53"/>
      <c r="K25" s="53"/>
      <c r="L25" s="53"/>
      <c r="M25" s="53"/>
      <c r="N25" s="53"/>
      <c r="O25" s="53"/>
      <c r="P25" s="53"/>
      <c r="Q25" s="53"/>
      <c r="R25" s="53"/>
      <c r="S25" s="53"/>
    </row>
    <row r="26" spans="1:19" x14ac:dyDescent="0.35">
      <c r="A26" t="s">
        <v>70</v>
      </c>
      <c r="B26" t="s">
        <v>71</v>
      </c>
      <c r="E26" s="53"/>
      <c r="F26" s="53"/>
      <c r="G26" s="53"/>
      <c r="H26" s="53"/>
      <c r="I26" s="53"/>
      <c r="J26" s="53"/>
      <c r="K26" s="53"/>
      <c r="L26" s="53"/>
      <c r="M26" s="53"/>
      <c r="N26" s="53"/>
      <c r="O26" s="53"/>
      <c r="P26" s="53"/>
      <c r="Q26" s="53"/>
      <c r="R26" s="53"/>
      <c r="S26" s="53"/>
    </row>
    <row r="27" spans="1:19" x14ac:dyDescent="0.35">
      <c r="A27" s="36" t="s">
        <v>80</v>
      </c>
      <c r="B27" s="37">
        <v>6</v>
      </c>
      <c r="E27" s="53"/>
      <c r="F27" s="53"/>
      <c r="G27" s="53"/>
      <c r="H27" s="53"/>
      <c r="I27" s="53"/>
      <c r="J27" s="53"/>
      <c r="K27" s="53"/>
      <c r="L27" s="53"/>
      <c r="M27" s="53"/>
      <c r="N27" s="53"/>
      <c r="O27" s="53"/>
      <c r="P27" s="53"/>
      <c r="Q27" s="53"/>
      <c r="R27" s="53"/>
      <c r="S27" s="53"/>
    </row>
    <row r="28" spans="1:19" x14ac:dyDescent="0.35">
      <c r="A28" s="36" t="s">
        <v>76</v>
      </c>
      <c r="B28" s="37">
        <v>3</v>
      </c>
      <c r="E28" s="53"/>
      <c r="F28" s="53"/>
      <c r="G28" s="53"/>
      <c r="H28" s="53"/>
      <c r="I28" s="53"/>
      <c r="J28" s="53"/>
      <c r="K28" s="53"/>
      <c r="L28" s="53"/>
      <c r="M28" s="53"/>
      <c r="N28" s="53"/>
      <c r="O28" s="53"/>
      <c r="P28" s="53"/>
      <c r="Q28" s="53"/>
      <c r="R28" s="53"/>
      <c r="S28" s="53"/>
    </row>
    <row r="29" spans="1:19" x14ac:dyDescent="0.35">
      <c r="A29" s="36" t="s">
        <v>81</v>
      </c>
      <c r="B29" s="37">
        <v>7</v>
      </c>
      <c r="E29" s="53"/>
      <c r="F29" s="53"/>
      <c r="G29" s="53"/>
      <c r="H29" s="53"/>
      <c r="I29" s="53"/>
      <c r="J29" s="53"/>
      <c r="K29" s="53"/>
      <c r="L29" s="53"/>
      <c r="M29" s="53"/>
      <c r="N29" s="53"/>
      <c r="O29" s="53"/>
      <c r="P29" s="53"/>
      <c r="Q29" s="53"/>
      <c r="R29" s="53"/>
      <c r="S29" s="53"/>
    </row>
    <row r="30" spans="1:19" x14ac:dyDescent="0.35">
      <c r="A30" s="36" t="s">
        <v>79</v>
      </c>
      <c r="B30" s="37">
        <v>5</v>
      </c>
      <c r="E30" s="53"/>
      <c r="F30" s="53"/>
      <c r="G30" s="53"/>
      <c r="H30" s="53"/>
      <c r="I30" s="53"/>
      <c r="J30" s="53"/>
      <c r="K30" s="53"/>
      <c r="L30" s="53"/>
      <c r="M30" s="53"/>
      <c r="N30" s="53"/>
      <c r="O30" s="53"/>
      <c r="P30" s="53"/>
      <c r="Q30" s="53"/>
      <c r="R30" s="53"/>
      <c r="S30" s="53"/>
    </row>
    <row r="31" spans="1:19" x14ac:dyDescent="0.35">
      <c r="A31" s="36" t="s">
        <v>73</v>
      </c>
      <c r="B31" s="37">
        <v>1</v>
      </c>
      <c r="E31" s="53"/>
      <c r="F31" s="53"/>
      <c r="G31" s="53"/>
      <c r="H31" s="53"/>
      <c r="I31" s="53"/>
      <c r="J31" s="53"/>
      <c r="K31" s="53"/>
      <c r="L31" s="53"/>
      <c r="M31" s="53"/>
      <c r="N31" s="53"/>
      <c r="O31" s="53"/>
      <c r="P31" s="53"/>
      <c r="Q31" s="53"/>
      <c r="R31" s="53"/>
      <c r="S31" s="53"/>
    </row>
    <row r="32" spans="1:19" x14ac:dyDescent="0.35">
      <c r="A32" s="36" t="s">
        <v>74</v>
      </c>
      <c r="B32" s="37">
        <v>2</v>
      </c>
      <c r="E32" s="53"/>
      <c r="F32" s="53"/>
      <c r="G32" s="53"/>
      <c r="H32" s="53"/>
      <c r="I32" s="53"/>
      <c r="J32" s="53"/>
      <c r="K32" s="53"/>
      <c r="L32" s="53"/>
      <c r="M32" s="53"/>
      <c r="N32" s="53"/>
      <c r="O32" s="53"/>
      <c r="P32" s="53"/>
      <c r="Q32" s="53"/>
      <c r="R32" s="53"/>
      <c r="S32" s="53"/>
    </row>
    <row r="33" spans="1:19" x14ac:dyDescent="0.35">
      <c r="A33" s="36" t="s">
        <v>78</v>
      </c>
      <c r="B33" s="37">
        <v>4</v>
      </c>
      <c r="E33" s="53"/>
      <c r="F33" s="53"/>
      <c r="G33" s="53"/>
      <c r="H33" s="53"/>
      <c r="I33" s="53"/>
      <c r="J33" s="53"/>
      <c r="K33" s="53"/>
      <c r="L33" s="53"/>
      <c r="M33" s="53"/>
      <c r="N33" s="53"/>
      <c r="O33" s="53"/>
      <c r="P33" s="53"/>
      <c r="Q33" s="53"/>
      <c r="R33" s="53"/>
      <c r="S33" s="53"/>
    </row>
    <row r="34" spans="1:19" x14ac:dyDescent="0.35">
      <c r="E34" s="53"/>
      <c r="F34" s="53"/>
      <c r="G34" s="53"/>
      <c r="H34" s="53"/>
      <c r="I34" s="53"/>
      <c r="J34" s="53"/>
      <c r="K34" s="53"/>
      <c r="L34" s="53"/>
      <c r="M34" s="53"/>
      <c r="N34" s="53"/>
      <c r="O34" s="53"/>
      <c r="P34" s="53"/>
      <c r="Q34" s="53"/>
      <c r="R34" s="53"/>
      <c r="S34" s="53"/>
    </row>
    <row r="35" spans="1:19" x14ac:dyDescent="0.35">
      <c r="E35" s="53"/>
      <c r="F35" s="53"/>
      <c r="G35" s="53"/>
      <c r="H35" s="53"/>
      <c r="I35" s="53"/>
      <c r="J35" s="53"/>
      <c r="K35" s="53"/>
      <c r="L35" s="53"/>
      <c r="M35" s="53"/>
      <c r="N35" s="53"/>
      <c r="O35" s="53"/>
      <c r="P35" s="53"/>
      <c r="Q35" s="53"/>
      <c r="R35" s="53"/>
      <c r="S35" s="53"/>
    </row>
    <row r="36" spans="1:19" x14ac:dyDescent="0.35">
      <c r="E36" s="53"/>
      <c r="F36" s="53"/>
      <c r="G36" s="53"/>
      <c r="H36" s="53"/>
      <c r="I36" s="53"/>
      <c r="J36" s="53"/>
      <c r="K36" s="53"/>
      <c r="L36" s="53"/>
      <c r="M36" s="53"/>
      <c r="N36" s="53"/>
      <c r="O36" s="53"/>
      <c r="P36" s="53"/>
      <c r="Q36" s="53"/>
      <c r="R36" s="53"/>
      <c r="S36" s="53"/>
    </row>
    <row r="38" spans="1:19" x14ac:dyDescent="0.35">
      <c r="E38" s="53"/>
      <c r="F38" s="53"/>
      <c r="G38" s="53"/>
      <c r="H38" s="53"/>
      <c r="I38" s="53"/>
      <c r="J38" s="53"/>
      <c r="K38" s="53"/>
      <c r="L38" s="53"/>
      <c r="M38" s="53"/>
      <c r="N38" s="53"/>
      <c r="O38" s="53"/>
      <c r="P38" s="53"/>
      <c r="Q38" s="53"/>
      <c r="R38" s="53"/>
      <c r="S38" s="53"/>
    </row>
    <row r="39" spans="1:19" x14ac:dyDescent="0.35">
      <c r="E39" s="53"/>
      <c r="F39" s="53"/>
      <c r="G39" s="53"/>
      <c r="H39" s="53"/>
      <c r="I39" s="53"/>
      <c r="J39" s="53"/>
      <c r="K39" s="53"/>
      <c r="L39" s="53"/>
      <c r="M39" s="53"/>
      <c r="N39" s="53"/>
      <c r="O39" s="53"/>
      <c r="P39" s="53"/>
      <c r="Q39" s="53"/>
      <c r="R39" s="53"/>
      <c r="S39" s="53"/>
    </row>
    <row r="40" spans="1:19" x14ac:dyDescent="0.35">
      <c r="E40" s="53"/>
      <c r="F40" s="53"/>
      <c r="G40" s="53"/>
      <c r="H40" s="53"/>
      <c r="I40" s="53"/>
      <c r="J40" s="53"/>
      <c r="K40" s="53"/>
      <c r="L40" s="53"/>
      <c r="M40" s="53"/>
      <c r="N40" s="53"/>
      <c r="O40" s="53"/>
      <c r="P40" s="53"/>
      <c r="Q40" s="53"/>
      <c r="R40" s="53"/>
      <c r="S40" s="53"/>
    </row>
    <row r="41" spans="1:19" x14ac:dyDescent="0.35">
      <c r="E41" s="53"/>
      <c r="F41" s="53"/>
      <c r="G41" s="53"/>
      <c r="H41" s="53"/>
      <c r="I41" s="53"/>
      <c r="J41" s="53"/>
      <c r="K41" s="53"/>
      <c r="L41" s="53"/>
      <c r="M41" s="53"/>
      <c r="N41" s="53"/>
      <c r="O41" s="53"/>
      <c r="P41" s="53"/>
      <c r="Q41" s="53"/>
      <c r="R41" s="53"/>
      <c r="S41" s="53"/>
    </row>
    <row r="42" spans="1:19" x14ac:dyDescent="0.35">
      <c r="E42" s="53"/>
      <c r="F42" s="53"/>
      <c r="G42" s="53"/>
      <c r="H42" s="53"/>
      <c r="I42" s="53"/>
      <c r="J42" s="53"/>
      <c r="K42" s="53"/>
      <c r="L42" s="53"/>
      <c r="M42" s="53"/>
      <c r="N42" s="53"/>
      <c r="O42" s="53"/>
      <c r="P42" s="53"/>
      <c r="Q42" s="53"/>
      <c r="R42" s="53"/>
      <c r="S42" s="53"/>
    </row>
    <row r="43" spans="1:19" x14ac:dyDescent="0.35">
      <c r="E43" s="53"/>
      <c r="F43" s="53"/>
      <c r="G43" s="53"/>
      <c r="H43" s="53"/>
      <c r="I43" s="53"/>
      <c r="J43" s="53"/>
      <c r="K43" s="53"/>
      <c r="L43" s="53"/>
      <c r="M43" s="53"/>
      <c r="N43" s="53"/>
      <c r="O43" s="53"/>
      <c r="P43" s="53"/>
      <c r="Q43" s="53"/>
      <c r="R43" s="53"/>
      <c r="S43" s="53"/>
    </row>
    <row r="44" spans="1:19" x14ac:dyDescent="0.35">
      <c r="E44" s="53"/>
      <c r="F44" s="53"/>
      <c r="G44" s="53"/>
      <c r="H44" s="53"/>
      <c r="I44" s="53"/>
      <c r="J44" s="53"/>
      <c r="K44" s="53"/>
      <c r="L44" s="53"/>
      <c r="M44" s="53"/>
      <c r="N44" s="53"/>
      <c r="O44" s="53"/>
      <c r="P44" s="53"/>
      <c r="Q44" s="53"/>
      <c r="R44" s="53"/>
      <c r="S44" s="53"/>
    </row>
    <row r="45" spans="1:19" x14ac:dyDescent="0.35">
      <c r="E45" s="53"/>
      <c r="F45" s="53"/>
      <c r="G45" s="53"/>
      <c r="H45" s="53"/>
      <c r="I45" s="53"/>
      <c r="J45" s="53"/>
      <c r="K45" s="53"/>
      <c r="L45" s="53"/>
      <c r="M45" s="53"/>
      <c r="N45" s="53"/>
      <c r="O45" s="53"/>
      <c r="P45" s="53"/>
      <c r="Q45" s="53"/>
      <c r="R45" s="53"/>
      <c r="S45" s="53"/>
    </row>
    <row r="46" spans="1:19" x14ac:dyDescent="0.35">
      <c r="E46" s="53"/>
      <c r="F46" s="53"/>
      <c r="G46" s="53"/>
      <c r="H46" s="53"/>
      <c r="I46" s="53"/>
      <c r="J46" s="53"/>
      <c r="K46" s="53"/>
      <c r="L46" s="53"/>
      <c r="M46" s="53"/>
      <c r="N46" s="53"/>
      <c r="O46" s="53"/>
      <c r="P46" s="53"/>
      <c r="Q46" s="53"/>
      <c r="R46" s="53"/>
      <c r="S46" s="53"/>
    </row>
    <row r="47" spans="1:19" x14ac:dyDescent="0.35">
      <c r="E47" s="53"/>
      <c r="F47" s="53"/>
      <c r="G47" s="53"/>
      <c r="H47" s="53"/>
      <c r="I47" s="53"/>
      <c r="J47" s="53"/>
      <c r="K47" s="53"/>
      <c r="L47" s="53"/>
      <c r="M47" s="53"/>
      <c r="N47" s="53"/>
      <c r="O47" s="53"/>
      <c r="P47" s="53"/>
      <c r="Q47" s="53"/>
      <c r="R47" s="53"/>
      <c r="S47" s="53"/>
    </row>
    <row r="48" spans="1:19" x14ac:dyDescent="0.35">
      <c r="E48" s="53"/>
      <c r="F48" s="53"/>
      <c r="G48" s="53"/>
      <c r="H48" s="53"/>
      <c r="I48" s="53"/>
      <c r="J48" s="53"/>
      <c r="K48" s="53"/>
      <c r="L48" s="53"/>
      <c r="M48" s="53"/>
      <c r="N48" s="53"/>
      <c r="O48" s="53"/>
      <c r="P48" s="53"/>
      <c r="Q48" s="53"/>
      <c r="R48" s="53"/>
      <c r="S48" s="53"/>
    </row>
    <row r="49" spans="5:19" x14ac:dyDescent="0.35">
      <c r="E49" s="53"/>
      <c r="F49" s="53"/>
      <c r="G49" s="53"/>
      <c r="H49" s="53"/>
      <c r="I49" s="53"/>
      <c r="J49" s="53"/>
      <c r="K49" s="53"/>
      <c r="L49" s="53"/>
      <c r="M49" s="53"/>
      <c r="N49" s="53"/>
      <c r="O49" s="53"/>
      <c r="P49" s="53"/>
      <c r="Q49" s="53"/>
      <c r="R49" s="53"/>
      <c r="S49" s="53"/>
    </row>
    <row r="50" spans="5:19" x14ac:dyDescent="0.35">
      <c r="E50" s="53"/>
      <c r="F50" s="53"/>
      <c r="G50" s="53"/>
      <c r="H50" s="53"/>
      <c r="I50" s="53"/>
      <c r="J50" s="53"/>
      <c r="K50" s="53"/>
      <c r="L50" s="53"/>
      <c r="M50" s="53"/>
      <c r="N50" s="53"/>
      <c r="O50" s="53"/>
      <c r="P50" s="53"/>
      <c r="Q50" s="53"/>
      <c r="R50" s="53"/>
      <c r="S50" s="53"/>
    </row>
    <row r="51" spans="5:19" x14ac:dyDescent="0.35">
      <c r="E51" s="53"/>
      <c r="F51" s="53"/>
      <c r="G51" s="53"/>
      <c r="H51" s="53"/>
      <c r="I51" s="53"/>
      <c r="J51" s="53"/>
      <c r="K51" s="53"/>
      <c r="L51" s="53"/>
      <c r="M51" s="53"/>
      <c r="N51" s="53"/>
      <c r="O51" s="53"/>
      <c r="P51" s="53"/>
      <c r="Q51" s="53"/>
      <c r="R51" s="53"/>
      <c r="S51" s="53"/>
    </row>
    <row r="52" spans="5:19" x14ac:dyDescent="0.35">
      <c r="E52" s="53"/>
      <c r="F52" s="53"/>
      <c r="G52" s="53"/>
      <c r="H52" s="53"/>
      <c r="I52" s="53"/>
      <c r="J52" s="53"/>
      <c r="K52" s="53"/>
      <c r="L52" s="53"/>
      <c r="M52" s="53"/>
      <c r="N52" s="53"/>
      <c r="O52" s="53"/>
      <c r="P52" s="53"/>
      <c r="Q52" s="53"/>
      <c r="R52" s="53"/>
      <c r="S52" s="53"/>
    </row>
    <row r="53" spans="5:19" x14ac:dyDescent="0.35">
      <c r="E53" s="53"/>
      <c r="F53" s="53"/>
      <c r="G53" s="53"/>
      <c r="H53" s="53"/>
      <c r="I53" s="53"/>
      <c r="J53" s="53"/>
      <c r="K53" s="53"/>
      <c r="L53" s="53"/>
      <c r="M53" s="53"/>
      <c r="N53" s="53"/>
      <c r="O53" s="53"/>
      <c r="P53" s="53"/>
      <c r="Q53" s="53"/>
      <c r="R53" s="53"/>
      <c r="S53" s="53"/>
    </row>
    <row r="54" spans="5:19" x14ac:dyDescent="0.35">
      <c r="E54" s="53"/>
      <c r="F54" s="53"/>
      <c r="G54" s="53"/>
      <c r="H54" s="53"/>
      <c r="I54" s="53"/>
      <c r="J54" s="53"/>
      <c r="K54" s="53"/>
      <c r="L54" s="53"/>
      <c r="M54" s="53"/>
      <c r="N54" s="53"/>
      <c r="O54" s="53"/>
      <c r="P54" s="53"/>
      <c r="Q54" s="53"/>
      <c r="R54" s="53"/>
      <c r="S54" s="53"/>
    </row>
    <row r="56" spans="5:19" x14ac:dyDescent="0.35">
      <c r="E56" s="53"/>
      <c r="F56" s="53"/>
      <c r="G56" s="53"/>
      <c r="H56" s="53"/>
      <c r="I56" s="53"/>
      <c r="J56" s="53"/>
      <c r="K56" s="53"/>
      <c r="L56" s="53"/>
      <c r="M56" s="53"/>
      <c r="N56" s="53"/>
      <c r="O56" s="53"/>
      <c r="P56" s="53"/>
      <c r="Q56" s="53"/>
      <c r="R56" s="53"/>
      <c r="S56" s="53"/>
    </row>
    <row r="57" spans="5:19" x14ac:dyDescent="0.35">
      <c r="E57" s="53"/>
      <c r="F57" s="53"/>
      <c r="G57" s="53"/>
      <c r="H57" s="53"/>
      <c r="I57" s="53"/>
      <c r="J57" s="53"/>
      <c r="K57" s="53"/>
      <c r="L57" s="53"/>
      <c r="M57" s="53"/>
      <c r="N57" s="53"/>
      <c r="O57" s="53"/>
      <c r="P57" s="53"/>
      <c r="Q57" s="53"/>
      <c r="R57" s="53"/>
      <c r="S57" s="53"/>
    </row>
    <row r="58" spans="5:19" x14ac:dyDescent="0.35">
      <c r="E58" s="53"/>
      <c r="F58" s="53"/>
      <c r="G58" s="53"/>
      <c r="H58" s="53"/>
      <c r="I58" s="53"/>
      <c r="J58" s="53"/>
      <c r="K58" s="53"/>
      <c r="L58" s="53"/>
      <c r="M58" s="53"/>
      <c r="N58" s="53"/>
      <c r="O58" s="53"/>
      <c r="P58" s="53"/>
      <c r="Q58" s="53"/>
      <c r="R58" s="53"/>
      <c r="S58" s="53"/>
    </row>
    <row r="59" spans="5:19" x14ac:dyDescent="0.35">
      <c r="E59" s="53"/>
      <c r="F59" s="53"/>
      <c r="G59" s="53"/>
      <c r="H59" s="53"/>
      <c r="I59" s="53"/>
      <c r="J59" s="53"/>
      <c r="K59" s="53"/>
      <c r="L59" s="53"/>
      <c r="M59" s="53"/>
      <c r="N59" s="53"/>
      <c r="O59" s="53"/>
      <c r="P59" s="53"/>
      <c r="Q59" s="53"/>
      <c r="R59" s="53"/>
      <c r="S59" s="53"/>
    </row>
    <row r="60" spans="5:19" x14ac:dyDescent="0.35">
      <c r="E60" s="53"/>
      <c r="F60" s="53"/>
      <c r="G60" s="53"/>
      <c r="H60" s="53"/>
      <c r="I60" s="53"/>
      <c r="J60" s="53"/>
      <c r="K60" s="53"/>
      <c r="L60" s="53"/>
      <c r="M60" s="53"/>
      <c r="N60" s="53"/>
      <c r="O60" s="53"/>
      <c r="P60" s="53"/>
      <c r="Q60" s="53"/>
      <c r="R60" s="53"/>
      <c r="S60" s="53"/>
    </row>
    <row r="61" spans="5:19" x14ac:dyDescent="0.35">
      <c r="E61" s="53"/>
      <c r="F61" s="53"/>
      <c r="G61" s="53"/>
      <c r="H61" s="53"/>
      <c r="I61" s="53"/>
      <c r="J61" s="53"/>
      <c r="K61" s="53"/>
      <c r="L61" s="53"/>
      <c r="M61" s="53"/>
      <c r="N61" s="53"/>
      <c r="O61" s="53"/>
      <c r="P61" s="53"/>
      <c r="Q61" s="53"/>
      <c r="R61" s="53"/>
      <c r="S61" s="53"/>
    </row>
    <row r="62" spans="5:19" x14ac:dyDescent="0.35">
      <c r="E62" s="53"/>
      <c r="F62" s="53"/>
      <c r="G62" s="53"/>
      <c r="H62" s="53"/>
      <c r="I62" s="53"/>
      <c r="J62" s="53"/>
      <c r="K62" s="53"/>
      <c r="L62" s="53"/>
      <c r="M62" s="53"/>
      <c r="N62" s="53"/>
      <c r="O62" s="53"/>
      <c r="P62" s="53"/>
      <c r="Q62" s="53"/>
      <c r="R62" s="53"/>
      <c r="S62" s="53"/>
    </row>
    <row r="63" spans="5:19" x14ac:dyDescent="0.35">
      <c r="E63" s="53"/>
      <c r="F63" s="53"/>
      <c r="G63" s="53"/>
      <c r="H63" s="53"/>
      <c r="I63" s="53"/>
      <c r="J63" s="53"/>
      <c r="K63" s="53"/>
      <c r="L63" s="53"/>
      <c r="M63" s="53"/>
      <c r="N63" s="53"/>
      <c r="O63" s="53"/>
      <c r="P63" s="53"/>
      <c r="Q63" s="53"/>
      <c r="R63" s="53"/>
      <c r="S63" s="53"/>
    </row>
    <row r="64" spans="5:19" x14ac:dyDescent="0.35">
      <c r="E64" s="53"/>
      <c r="F64" s="53"/>
      <c r="G64" s="53"/>
      <c r="H64" s="53"/>
      <c r="I64" s="53"/>
      <c r="J64" s="53"/>
      <c r="K64" s="53"/>
      <c r="L64" s="53"/>
      <c r="M64" s="53"/>
      <c r="N64" s="53"/>
      <c r="O64" s="53"/>
      <c r="P64" s="53"/>
      <c r="Q64" s="53"/>
      <c r="R64" s="53"/>
      <c r="S64" s="53"/>
    </row>
    <row r="65" spans="5:19" x14ac:dyDescent="0.35">
      <c r="E65" s="53"/>
      <c r="F65" s="53"/>
      <c r="G65" s="53"/>
      <c r="H65" s="53"/>
      <c r="I65" s="53"/>
      <c r="J65" s="53"/>
      <c r="K65" s="53"/>
      <c r="L65" s="53"/>
      <c r="M65" s="53"/>
      <c r="N65" s="53"/>
      <c r="O65" s="53"/>
      <c r="P65" s="53"/>
      <c r="Q65" s="53"/>
      <c r="R65" s="53"/>
      <c r="S65" s="53"/>
    </row>
    <row r="66" spans="5:19" x14ac:dyDescent="0.35">
      <c r="E66" s="53"/>
      <c r="F66" s="53"/>
      <c r="G66" s="53"/>
      <c r="H66" s="53"/>
      <c r="I66" s="53"/>
      <c r="J66" s="53"/>
      <c r="K66" s="53"/>
      <c r="L66" s="53"/>
      <c r="M66" s="53"/>
      <c r="N66" s="53"/>
      <c r="O66" s="53"/>
      <c r="P66" s="53"/>
      <c r="Q66" s="53"/>
      <c r="R66" s="53"/>
      <c r="S66" s="53"/>
    </row>
    <row r="67" spans="5:19" x14ac:dyDescent="0.35">
      <c r="E67" s="53"/>
      <c r="F67" s="53"/>
      <c r="G67" s="53"/>
      <c r="H67" s="53"/>
      <c r="I67" s="53"/>
      <c r="J67" s="53"/>
      <c r="K67" s="53"/>
      <c r="L67" s="53"/>
      <c r="M67" s="53"/>
      <c r="N67" s="53"/>
      <c r="O67" s="53"/>
      <c r="P67" s="53"/>
      <c r="Q67" s="53"/>
      <c r="R67" s="53"/>
      <c r="S67" s="53"/>
    </row>
    <row r="68" spans="5:19" x14ac:dyDescent="0.35">
      <c r="E68" s="53"/>
      <c r="F68" s="53"/>
      <c r="G68" s="53"/>
      <c r="H68" s="53"/>
      <c r="I68" s="53"/>
      <c r="J68" s="53"/>
      <c r="K68" s="53"/>
      <c r="L68" s="53"/>
      <c r="M68" s="53"/>
      <c r="N68" s="53"/>
      <c r="O68" s="53"/>
      <c r="P68" s="53"/>
      <c r="Q68" s="53"/>
      <c r="R68" s="53"/>
      <c r="S68" s="53"/>
    </row>
    <row r="69" spans="5:19" x14ac:dyDescent="0.35">
      <c r="E69" s="53"/>
      <c r="F69" s="53"/>
      <c r="G69" s="53"/>
      <c r="H69" s="53"/>
      <c r="I69" s="53"/>
      <c r="J69" s="53"/>
      <c r="K69" s="53"/>
      <c r="L69" s="53"/>
      <c r="M69" s="53"/>
      <c r="N69" s="53"/>
      <c r="O69" s="53"/>
      <c r="P69" s="53"/>
      <c r="Q69" s="53"/>
      <c r="R69" s="53"/>
      <c r="S69" s="53"/>
    </row>
    <row r="70" spans="5:19" x14ac:dyDescent="0.35">
      <c r="E70" s="53"/>
      <c r="F70" s="53"/>
      <c r="G70" s="53"/>
      <c r="H70" s="53"/>
      <c r="I70" s="53"/>
      <c r="J70" s="53"/>
      <c r="K70" s="53"/>
      <c r="L70" s="53"/>
      <c r="M70" s="53"/>
      <c r="N70" s="53"/>
      <c r="O70" s="53"/>
      <c r="P70" s="53"/>
      <c r="Q70" s="53"/>
      <c r="R70" s="53"/>
      <c r="S70" s="53"/>
    </row>
    <row r="71" spans="5:19" x14ac:dyDescent="0.35">
      <c r="E71" s="53"/>
      <c r="F71" s="53"/>
      <c r="G71" s="53"/>
      <c r="H71" s="53"/>
      <c r="I71" s="53"/>
      <c r="J71" s="53"/>
      <c r="K71" s="53"/>
      <c r="L71" s="53"/>
      <c r="M71" s="53"/>
      <c r="N71" s="53"/>
      <c r="O71" s="53"/>
      <c r="P71" s="53"/>
      <c r="Q71" s="53"/>
      <c r="R71" s="53"/>
      <c r="S71" s="53"/>
    </row>
    <row r="72" spans="5:19" x14ac:dyDescent="0.35">
      <c r="E72" s="53"/>
      <c r="F72" s="53"/>
      <c r="G72" s="53"/>
      <c r="H72" s="53"/>
      <c r="I72" s="53"/>
      <c r="J72" s="53"/>
      <c r="K72" s="53"/>
      <c r="L72" s="53"/>
      <c r="M72" s="53"/>
      <c r="N72" s="53"/>
      <c r="O72" s="53"/>
      <c r="P72" s="53"/>
      <c r="Q72" s="53"/>
      <c r="R72" s="53"/>
      <c r="S72" s="53"/>
    </row>
    <row r="74" spans="5:19" x14ac:dyDescent="0.35">
      <c r="E74" s="53"/>
      <c r="F74" s="53"/>
      <c r="G74" s="53"/>
      <c r="H74" s="53"/>
      <c r="I74" s="53"/>
      <c r="J74" s="53"/>
      <c r="K74" s="53"/>
      <c r="L74" s="53"/>
      <c r="M74" s="53"/>
      <c r="N74" s="53"/>
      <c r="O74" s="53"/>
      <c r="P74" s="53"/>
      <c r="Q74" s="53"/>
      <c r="R74" s="53"/>
      <c r="S74" s="53"/>
    </row>
    <row r="75" spans="5:19" x14ac:dyDescent="0.35">
      <c r="E75" s="53"/>
      <c r="F75" s="53"/>
      <c r="G75" s="53"/>
      <c r="H75" s="53"/>
      <c r="I75" s="53"/>
      <c r="J75" s="53"/>
      <c r="K75" s="53"/>
      <c r="L75" s="53"/>
      <c r="M75" s="53"/>
      <c r="N75" s="53"/>
      <c r="O75" s="53"/>
      <c r="P75" s="53"/>
      <c r="Q75" s="53"/>
      <c r="R75" s="53"/>
      <c r="S75" s="53"/>
    </row>
    <row r="76" spans="5:19" x14ac:dyDescent="0.35">
      <c r="E76" s="53"/>
      <c r="F76" s="53"/>
      <c r="G76" s="53"/>
      <c r="H76" s="53"/>
      <c r="I76" s="53"/>
      <c r="J76" s="53"/>
      <c r="K76" s="53"/>
      <c r="L76" s="53"/>
      <c r="M76" s="53"/>
      <c r="N76" s="53"/>
      <c r="O76" s="53"/>
      <c r="P76" s="53"/>
      <c r="Q76" s="53"/>
      <c r="R76" s="53"/>
      <c r="S76" s="53"/>
    </row>
    <row r="77" spans="5:19" x14ac:dyDescent="0.35">
      <c r="E77" s="53"/>
      <c r="F77" s="53"/>
      <c r="G77" s="53"/>
      <c r="H77" s="53"/>
      <c r="I77" s="53"/>
      <c r="J77" s="53"/>
      <c r="K77" s="53"/>
      <c r="L77" s="53"/>
      <c r="M77" s="53"/>
      <c r="N77" s="53"/>
      <c r="O77" s="53"/>
      <c r="P77" s="53"/>
      <c r="Q77" s="53"/>
      <c r="R77" s="53"/>
      <c r="S77" s="53"/>
    </row>
    <row r="78" spans="5:19" x14ac:dyDescent="0.35">
      <c r="E78" s="53"/>
      <c r="F78" s="53"/>
      <c r="G78" s="53"/>
      <c r="H78" s="53"/>
      <c r="I78" s="53"/>
      <c r="J78" s="53"/>
      <c r="K78" s="53"/>
      <c r="L78" s="53"/>
      <c r="M78" s="53"/>
      <c r="N78" s="53"/>
      <c r="O78" s="53"/>
      <c r="P78" s="53"/>
      <c r="Q78" s="53"/>
      <c r="R78" s="53"/>
      <c r="S78" s="53"/>
    </row>
    <row r="79" spans="5:19" x14ac:dyDescent="0.35">
      <c r="E79" s="53"/>
      <c r="F79" s="53"/>
      <c r="G79" s="53"/>
      <c r="H79" s="53"/>
      <c r="I79" s="53"/>
      <c r="J79" s="53"/>
      <c r="K79" s="53"/>
      <c r="L79" s="53"/>
      <c r="M79" s="53"/>
      <c r="N79" s="53"/>
      <c r="O79" s="53"/>
      <c r="P79" s="53"/>
      <c r="Q79" s="53"/>
      <c r="R79" s="53"/>
      <c r="S79" s="53"/>
    </row>
    <row r="80" spans="5:19" x14ac:dyDescent="0.35">
      <c r="E80" s="53"/>
      <c r="F80" s="53"/>
      <c r="G80" s="53"/>
      <c r="H80" s="53"/>
      <c r="I80" s="53"/>
      <c r="J80" s="53"/>
      <c r="K80" s="53"/>
      <c r="L80" s="53"/>
      <c r="M80" s="53"/>
      <c r="N80" s="53"/>
      <c r="O80" s="53"/>
      <c r="P80" s="53"/>
      <c r="Q80" s="53"/>
      <c r="R80" s="53"/>
      <c r="S80" s="53"/>
    </row>
    <row r="81" spans="5:19" x14ac:dyDescent="0.35">
      <c r="E81" s="53"/>
      <c r="F81" s="53"/>
      <c r="G81" s="53"/>
      <c r="H81" s="53"/>
      <c r="I81" s="53"/>
      <c r="J81" s="53"/>
      <c r="K81" s="53"/>
      <c r="L81" s="53"/>
      <c r="M81" s="53"/>
      <c r="N81" s="53"/>
      <c r="O81" s="53"/>
      <c r="P81" s="53"/>
      <c r="Q81" s="53"/>
      <c r="R81" s="53"/>
      <c r="S81" s="53"/>
    </row>
    <row r="82" spans="5:19" x14ac:dyDescent="0.35">
      <c r="E82" s="53"/>
      <c r="F82" s="53"/>
      <c r="G82" s="53"/>
      <c r="H82" s="53"/>
      <c r="I82" s="53"/>
      <c r="J82" s="53"/>
      <c r="K82" s="53"/>
      <c r="L82" s="53"/>
      <c r="M82" s="53"/>
      <c r="N82" s="53"/>
      <c r="O82" s="53"/>
      <c r="P82" s="53"/>
      <c r="Q82" s="53"/>
      <c r="R82" s="53"/>
      <c r="S82" s="53"/>
    </row>
    <row r="83" spans="5:19" x14ac:dyDescent="0.35">
      <c r="E83" s="53"/>
      <c r="F83" s="53"/>
      <c r="G83" s="53"/>
      <c r="H83" s="53"/>
      <c r="I83" s="53"/>
      <c r="J83" s="53"/>
      <c r="K83" s="53"/>
      <c r="L83" s="53"/>
      <c r="M83" s="53"/>
      <c r="N83" s="53"/>
      <c r="O83" s="53"/>
      <c r="P83" s="53"/>
      <c r="Q83" s="53"/>
      <c r="R83" s="53"/>
      <c r="S83" s="53"/>
    </row>
    <row r="84" spans="5:19" x14ac:dyDescent="0.35">
      <c r="E84" s="53"/>
      <c r="F84" s="53"/>
      <c r="G84" s="53"/>
      <c r="H84" s="53"/>
      <c r="I84" s="53"/>
      <c r="J84" s="53"/>
      <c r="K84" s="53"/>
      <c r="L84" s="53"/>
      <c r="M84" s="53"/>
      <c r="N84" s="53"/>
      <c r="O84" s="53"/>
      <c r="P84" s="53"/>
      <c r="Q84" s="53"/>
      <c r="R84" s="53"/>
      <c r="S84" s="53"/>
    </row>
    <row r="85" spans="5:19" x14ac:dyDescent="0.35">
      <c r="E85" s="53"/>
      <c r="F85" s="53"/>
      <c r="G85" s="53"/>
      <c r="H85" s="53"/>
      <c r="I85" s="53"/>
      <c r="J85" s="53"/>
      <c r="K85" s="53"/>
      <c r="L85" s="53"/>
      <c r="M85" s="53"/>
      <c r="N85" s="53"/>
      <c r="O85" s="53"/>
      <c r="P85" s="53"/>
      <c r="Q85" s="53"/>
      <c r="R85" s="53"/>
      <c r="S85" s="53"/>
    </row>
    <row r="86" spans="5:19" x14ac:dyDescent="0.35">
      <c r="E86" s="53"/>
      <c r="F86" s="53"/>
      <c r="G86" s="53"/>
      <c r="H86" s="53"/>
      <c r="I86" s="53"/>
      <c r="J86" s="53"/>
      <c r="K86" s="53"/>
      <c r="L86" s="53"/>
      <c r="M86" s="53"/>
      <c r="N86" s="53"/>
      <c r="O86" s="53"/>
      <c r="P86" s="53"/>
      <c r="Q86" s="53"/>
      <c r="R86" s="53"/>
      <c r="S86" s="53"/>
    </row>
    <row r="87" spans="5:19" x14ac:dyDescent="0.35">
      <c r="E87" s="53"/>
      <c r="F87" s="53"/>
      <c r="G87" s="53"/>
      <c r="H87" s="53"/>
      <c r="I87" s="53"/>
      <c r="J87" s="53"/>
      <c r="K87" s="53"/>
      <c r="L87" s="53"/>
      <c r="M87" s="53"/>
      <c r="N87" s="53"/>
      <c r="O87" s="53"/>
      <c r="P87" s="53"/>
      <c r="Q87" s="53"/>
      <c r="R87" s="53"/>
      <c r="S87" s="53"/>
    </row>
    <row r="88" spans="5:19" x14ac:dyDescent="0.35">
      <c r="E88" s="53"/>
      <c r="F88" s="53"/>
      <c r="G88" s="53"/>
      <c r="H88" s="53"/>
      <c r="I88" s="53"/>
      <c r="J88" s="53"/>
      <c r="K88" s="53"/>
      <c r="L88" s="53"/>
      <c r="M88" s="53"/>
      <c r="N88" s="53"/>
      <c r="O88" s="53"/>
      <c r="P88" s="53"/>
      <c r="Q88" s="53"/>
      <c r="R88" s="53"/>
      <c r="S88" s="53"/>
    </row>
    <row r="89" spans="5:19" x14ac:dyDescent="0.35">
      <c r="E89" s="53"/>
      <c r="F89" s="53"/>
      <c r="G89" s="53"/>
      <c r="H89" s="53"/>
      <c r="I89" s="53"/>
      <c r="J89" s="53"/>
      <c r="K89" s="53"/>
      <c r="L89" s="53"/>
      <c r="M89" s="53"/>
      <c r="N89" s="53"/>
      <c r="O89" s="53"/>
      <c r="P89" s="53"/>
      <c r="Q89" s="53"/>
      <c r="R89" s="53"/>
      <c r="S89" s="53"/>
    </row>
    <row r="90" spans="5:19" x14ac:dyDescent="0.35">
      <c r="E90" s="53"/>
      <c r="F90" s="53"/>
      <c r="G90" s="53"/>
      <c r="H90" s="53"/>
      <c r="I90" s="53"/>
      <c r="J90" s="53"/>
      <c r="K90" s="53"/>
      <c r="L90" s="53"/>
      <c r="M90" s="53"/>
      <c r="N90" s="53"/>
      <c r="O90" s="53"/>
      <c r="P90" s="53"/>
      <c r="Q90" s="53"/>
      <c r="R90" s="53"/>
      <c r="S90" s="53"/>
    </row>
    <row r="92" spans="5:19" x14ac:dyDescent="0.35">
      <c r="E92" s="53"/>
      <c r="F92" s="53"/>
      <c r="G92" s="53"/>
      <c r="H92" s="53"/>
      <c r="I92" s="53"/>
      <c r="J92" s="53"/>
      <c r="K92" s="53"/>
      <c r="L92" s="53"/>
      <c r="M92" s="53"/>
      <c r="N92" s="53"/>
      <c r="O92" s="53"/>
      <c r="P92" s="53"/>
      <c r="Q92" s="53"/>
      <c r="R92" s="53"/>
      <c r="S92" s="53"/>
    </row>
    <row r="93" spans="5:19" x14ac:dyDescent="0.35">
      <c r="E93" s="53"/>
      <c r="F93" s="53"/>
      <c r="G93" s="53"/>
      <c r="H93" s="53"/>
      <c r="I93" s="53"/>
      <c r="J93" s="53"/>
      <c r="K93" s="53"/>
      <c r="L93" s="53"/>
      <c r="M93" s="53"/>
      <c r="N93" s="53"/>
      <c r="O93" s="53"/>
      <c r="P93" s="53"/>
      <c r="Q93" s="53"/>
      <c r="R93" s="53"/>
      <c r="S93" s="53"/>
    </row>
    <row r="94" spans="5:19" x14ac:dyDescent="0.35">
      <c r="E94" s="53"/>
      <c r="F94" s="53"/>
      <c r="G94" s="53"/>
      <c r="H94" s="53"/>
      <c r="I94" s="53"/>
      <c r="J94" s="53"/>
      <c r="K94" s="53"/>
      <c r="L94" s="53"/>
      <c r="M94" s="53"/>
      <c r="N94" s="53"/>
      <c r="O94" s="53"/>
      <c r="P94" s="53"/>
      <c r="Q94" s="53"/>
      <c r="R94" s="53"/>
      <c r="S94" s="53"/>
    </row>
    <row r="95" spans="5:19" x14ac:dyDescent="0.35">
      <c r="E95" s="53"/>
      <c r="F95" s="53"/>
      <c r="G95" s="53"/>
      <c r="H95" s="53"/>
      <c r="I95" s="53"/>
      <c r="J95" s="53"/>
      <c r="K95" s="53"/>
      <c r="L95" s="53"/>
      <c r="M95" s="53"/>
      <c r="N95" s="53"/>
      <c r="O95" s="53"/>
      <c r="P95" s="53"/>
      <c r="Q95" s="53"/>
      <c r="R95" s="53"/>
      <c r="S95" s="53"/>
    </row>
    <row r="96" spans="5:19" x14ac:dyDescent="0.35">
      <c r="E96" s="53"/>
      <c r="F96" s="53"/>
      <c r="G96" s="53"/>
      <c r="H96" s="53"/>
      <c r="I96" s="53"/>
      <c r="J96" s="53"/>
      <c r="K96" s="53"/>
      <c r="L96" s="53"/>
      <c r="M96" s="53"/>
      <c r="N96" s="53"/>
      <c r="O96" s="53"/>
      <c r="P96" s="53"/>
      <c r="Q96" s="53"/>
      <c r="R96" s="53"/>
      <c r="S96" s="53"/>
    </row>
    <row r="97" spans="5:19" x14ac:dyDescent="0.35">
      <c r="E97" s="53"/>
      <c r="F97" s="53"/>
      <c r="G97" s="53"/>
      <c r="H97" s="53"/>
      <c r="I97" s="53"/>
      <c r="J97" s="53"/>
      <c r="K97" s="53"/>
      <c r="L97" s="53"/>
      <c r="M97" s="53"/>
      <c r="N97" s="53"/>
      <c r="O97" s="53"/>
      <c r="P97" s="53"/>
      <c r="Q97" s="53"/>
      <c r="R97" s="53"/>
      <c r="S97" s="53"/>
    </row>
    <row r="98" spans="5:19" x14ac:dyDescent="0.35">
      <c r="E98" s="53"/>
      <c r="F98" s="53"/>
      <c r="G98" s="53"/>
      <c r="H98" s="53"/>
      <c r="I98" s="53"/>
      <c r="J98" s="53"/>
      <c r="K98" s="53"/>
      <c r="L98" s="53"/>
      <c r="M98" s="53"/>
      <c r="N98" s="53"/>
      <c r="O98" s="53"/>
      <c r="P98" s="53"/>
      <c r="Q98" s="53"/>
      <c r="R98" s="53"/>
      <c r="S98" s="53"/>
    </row>
    <row r="99" spans="5:19" x14ac:dyDescent="0.35">
      <c r="E99" s="53"/>
      <c r="F99" s="53"/>
      <c r="G99" s="53"/>
      <c r="H99" s="53"/>
      <c r="I99" s="53"/>
      <c r="J99" s="53"/>
      <c r="K99" s="53"/>
      <c r="L99" s="53"/>
      <c r="M99" s="53"/>
      <c r="N99" s="53"/>
      <c r="O99" s="53"/>
      <c r="P99" s="53"/>
      <c r="Q99" s="53"/>
      <c r="R99" s="53"/>
      <c r="S99" s="53"/>
    </row>
    <row r="100" spans="5:19" x14ac:dyDescent="0.35">
      <c r="E100" s="53"/>
      <c r="F100" s="53"/>
      <c r="G100" s="53"/>
      <c r="H100" s="53"/>
      <c r="I100" s="53"/>
      <c r="J100" s="53"/>
      <c r="K100" s="53"/>
      <c r="L100" s="53"/>
      <c r="M100" s="53"/>
      <c r="N100" s="53"/>
      <c r="O100" s="53"/>
      <c r="P100" s="53"/>
      <c r="Q100" s="53"/>
      <c r="R100" s="53"/>
      <c r="S100" s="53"/>
    </row>
    <row r="101" spans="5:19" x14ac:dyDescent="0.35">
      <c r="E101" s="53"/>
      <c r="F101" s="53"/>
      <c r="G101" s="53"/>
      <c r="H101" s="53"/>
      <c r="I101" s="53"/>
      <c r="J101" s="53"/>
      <c r="K101" s="53"/>
      <c r="L101" s="53"/>
      <c r="M101" s="53"/>
      <c r="N101" s="53"/>
      <c r="O101" s="53"/>
      <c r="P101" s="53"/>
      <c r="Q101" s="53"/>
      <c r="R101" s="53"/>
      <c r="S101" s="53"/>
    </row>
    <row r="102" spans="5:19" x14ac:dyDescent="0.35">
      <c r="E102" s="53"/>
      <c r="F102" s="53"/>
      <c r="G102" s="53"/>
      <c r="H102" s="53"/>
      <c r="I102" s="53"/>
      <c r="J102" s="53"/>
      <c r="K102" s="53"/>
      <c r="L102" s="53"/>
      <c r="M102" s="53"/>
      <c r="N102" s="53"/>
      <c r="O102" s="53"/>
      <c r="P102" s="53"/>
      <c r="Q102" s="53"/>
      <c r="R102" s="53"/>
      <c r="S102" s="53"/>
    </row>
    <row r="103" spans="5:19" x14ac:dyDescent="0.35">
      <c r="E103" s="53"/>
      <c r="F103" s="53"/>
      <c r="G103" s="53"/>
      <c r="H103" s="53"/>
      <c r="I103" s="53"/>
      <c r="J103" s="53"/>
      <c r="K103" s="53"/>
      <c r="L103" s="53"/>
      <c r="M103" s="53"/>
      <c r="N103" s="53"/>
      <c r="O103" s="53"/>
      <c r="P103" s="53"/>
      <c r="Q103" s="53"/>
      <c r="R103" s="53"/>
      <c r="S103" s="53"/>
    </row>
    <row r="104" spans="5:19" x14ac:dyDescent="0.35">
      <c r="E104" s="53"/>
      <c r="F104" s="53"/>
      <c r="G104" s="53"/>
      <c r="H104" s="53"/>
      <c r="I104" s="53"/>
      <c r="J104" s="53"/>
      <c r="K104" s="53"/>
      <c r="L104" s="53"/>
      <c r="M104" s="53"/>
      <c r="N104" s="53"/>
      <c r="O104" s="53"/>
      <c r="P104" s="53"/>
      <c r="Q104" s="53"/>
      <c r="R104" s="53"/>
      <c r="S104" s="53"/>
    </row>
    <row r="105" spans="5:19" x14ac:dyDescent="0.35">
      <c r="E105" s="53"/>
      <c r="F105" s="53"/>
      <c r="G105" s="53"/>
      <c r="H105" s="53"/>
      <c r="I105" s="53"/>
      <c r="J105" s="53"/>
      <c r="K105" s="53"/>
      <c r="L105" s="53"/>
      <c r="M105" s="53"/>
      <c r="N105" s="53"/>
      <c r="O105" s="53"/>
      <c r="P105" s="53"/>
      <c r="Q105" s="53"/>
      <c r="R105" s="53"/>
      <c r="S105" s="53"/>
    </row>
    <row r="106" spans="5:19" x14ac:dyDescent="0.35">
      <c r="E106" s="53"/>
      <c r="F106" s="53"/>
      <c r="G106" s="53"/>
      <c r="H106" s="53"/>
      <c r="I106" s="53"/>
      <c r="J106" s="53"/>
      <c r="K106" s="53"/>
      <c r="L106" s="53"/>
      <c r="M106" s="53"/>
      <c r="N106" s="53"/>
      <c r="O106" s="53"/>
      <c r="P106" s="53"/>
      <c r="Q106" s="53"/>
      <c r="R106" s="53"/>
      <c r="S106" s="53"/>
    </row>
    <row r="107" spans="5:19" x14ac:dyDescent="0.35">
      <c r="E107" s="53"/>
      <c r="F107" s="53"/>
      <c r="G107" s="53"/>
      <c r="H107" s="53"/>
      <c r="I107" s="53"/>
      <c r="J107" s="53"/>
      <c r="K107" s="53"/>
      <c r="L107" s="53"/>
      <c r="M107" s="53"/>
      <c r="N107" s="53"/>
      <c r="O107" s="53"/>
      <c r="P107" s="53"/>
      <c r="Q107" s="53"/>
      <c r="R107" s="53"/>
      <c r="S107" s="53"/>
    </row>
    <row r="108" spans="5:19" x14ac:dyDescent="0.35">
      <c r="E108" s="53"/>
      <c r="F108" s="53"/>
      <c r="G108" s="53"/>
      <c r="H108" s="53"/>
      <c r="I108" s="53"/>
      <c r="J108" s="53"/>
      <c r="K108" s="53"/>
      <c r="L108" s="53"/>
      <c r="M108" s="53"/>
      <c r="N108" s="53"/>
      <c r="O108" s="53"/>
      <c r="P108" s="53"/>
      <c r="Q108" s="53"/>
      <c r="R108" s="53"/>
      <c r="S108" s="53"/>
    </row>
    <row r="110" spans="5:19" x14ac:dyDescent="0.35">
      <c r="E110" s="53"/>
      <c r="F110" s="53"/>
      <c r="G110" s="53"/>
      <c r="H110" s="53"/>
      <c r="I110" s="53"/>
      <c r="J110" s="53"/>
      <c r="K110" s="53"/>
      <c r="L110" s="53"/>
      <c r="M110" s="53"/>
      <c r="N110" s="53"/>
      <c r="O110" s="53"/>
      <c r="P110" s="53"/>
      <c r="Q110" s="53"/>
      <c r="R110" s="53"/>
      <c r="S110" s="53"/>
    </row>
    <row r="111" spans="5:19" x14ac:dyDescent="0.35">
      <c r="E111" s="53"/>
      <c r="F111" s="53"/>
      <c r="G111" s="53"/>
      <c r="H111" s="53"/>
      <c r="I111" s="53"/>
      <c r="J111" s="53"/>
      <c r="K111" s="53"/>
      <c r="L111" s="53"/>
      <c r="M111" s="53"/>
      <c r="N111" s="53"/>
      <c r="O111" s="53"/>
      <c r="P111" s="53"/>
      <c r="Q111" s="53"/>
      <c r="R111" s="53"/>
      <c r="S111" s="53"/>
    </row>
    <row r="112" spans="5:19" x14ac:dyDescent="0.35">
      <c r="E112" s="53"/>
      <c r="F112" s="53"/>
      <c r="G112" s="53"/>
      <c r="H112" s="53"/>
      <c r="I112" s="53"/>
      <c r="J112" s="53"/>
      <c r="K112" s="53"/>
      <c r="L112" s="53"/>
      <c r="M112" s="53"/>
      <c r="N112" s="53"/>
      <c r="O112" s="53"/>
      <c r="P112" s="53"/>
      <c r="Q112" s="53"/>
      <c r="R112" s="53"/>
      <c r="S112" s="53"/>
    </row>
    <row r="113" spans="5:19" x14ac:dyDescent="0.35">
      <c r="E113" s="53"/>
      <c r="F113" s="53"/>
      <c r="G113" s="53"/>
      <c r="H113" s="53"/>
      <c r="I113" s="53"/>
      <c r="J113" s="53"/>
      <c r="K113" s="53"/>
      <c r="L113" s="53"/>
      <c r="M113" s="53"/>
      <c r="N113" s="53"/>
      <c r="O113" s="53"/>
      <c r="P113" s="53"/>
      <c r="Q113" s="53"/>
      <c r="R113" s="53"/>
      <c r="S113" s="53"/>
    </row>
    <row r="114" spans="5:19" x14ac:dyDescent="0.35">
      <c r="E114" s="53"/>
      <c r="F114" s="53"/>
      <c r="G114" s="53"/>
      <c r="H114" s="53"/>
      <c r="I114" s="53"/>
      <c r="J114" s="53"/>
      <c r="K114" s="53"/>
      <c r="L114" s="53"/>
      <c r="M114" s="53"/>
      <c r="N114" s="53"/>
      <c r="O114" s="53"/>
      <c r="P114" s="53"/>
      <c r="Q114" s="53"/>
      <c r="R114" s="53"/>
      <c r="S114" s="53"/>
    </row>
    <row r="115" spans="5:19" x14ac:dyDescent="0.35">
      <c r="E115" s="53"/>
      <c r="F115" s="53"/>
      <c r="G115" s="53"/>
      <c r="H115" s="53"/>
      <c r="I115" s="53"/>
      <c r="J115" s="53"/>
      <c r="K115" s="53"/>
      <c r="L115" s="53"/>
      <c r="M115" s="53"/>
      <c r="N115" s="53"/>
      <c r="O115" s="53"/>
      <c r="P115" s="53"/>
      <c r="Q115" s="53"/>
      <c r="R115" s="53"/>
      <c r="S115" s="53"/>
    </row>
    <row r="116" spans="5:19" x14ac:dyDescent="0.35">
      <c r="E116" s="53"/>
      <c r="F116" s="53"/>
      <c r="G116" s="53"/>
      <c r="H116" s="53"/>
      <c r="I116" s="53"/>
      <c r="J116" s="53"/>
      <c r="K116" s="53"/>
      <c r="L116" s="53"/>
      <c r="M116" s="53"/>
      <c r="N116" s="53"/>
      <c r="O116" s="53"/>
      <c r="P116" s="53"/>
      <c r="Q116" s="53"/>
      <c r="R116" s="53"/>
      <c r="S116" s="53"/>
    </row>
    <row r="117" spans="5:19" x14ac:dyDescent="0.35">
      <c r="E117" s="53"/>
      <c r="F117" s="53"/>
      <c r="G117" s="53"/>
      <c r="H117" s="53"/>
      <c r="I117" s="53"/>
      <c r="J117" s="53"/>
      <c r="K117" s="53"/>
      <c r="L117" s="53"/>
      <c r="M117" s="53"/>
      <c r="N117" s="53"/>
      <c r="O117" s="53"/>
      <c r="P117" s="53"/>
      <c r="Q117" s="53"/>
      <c r="R117" s="53"/>
      <c r="S117" s="53"/>
    </row>
    <row r="118" spans="5:19" x14ac:dyDescent="0.35">
      <c r="E118" s="53"/>
      <c r="F118" s="53"/>
      <c r="G118" s="53"/>
      <c r="H118" s="53"/>
      <c r="I118" s="53"/>
      <c r="J118" s="53"/>
      <c r="K118" s="53"/>
      <c r="L118" s="53"/>
      <c r="M118" s="53"/>
      <c r="N118" s="53"/>
      <c r="O118" s="53"/>
      <c r="P118" s="53"/>
      <c r="Q118" s="53"/>
      <c r="R118" s="53"/>
      <c r="S118" s="53"/>
    </row>
    <row r="119" spans="5:19" x14ac:dyDescent="0.35">
      <c r="E119" s="53"/>
      <c r="F119" s="53"/>
      <c r="G119" s="53"/>
      <c r="H119" s="53"/>
      <c r="I119" s="53"/>
      <c r="J119" s="53"/>
      <c r="K119" s="53"/>
      <c r="L119" s="53"/>
      <c r="M119" s="53"/>
      <c r="N119" s="53"/>
      <c r="O119" s="53"/>
      <c r="P119" s="53"/>
      <c r="Q119" s="53"/>
      <c r="R119" s="53"/>
      <c r="S119" s="53"/>
    </row>
    <row r="120" spans="5:19" x14ac:dyDescent="0.35">
      <c r="E120" s="53"/>
      <c r="F120" s="53"/>
      <c r="G120" s="53"/>
      <c r="H120" s="53"/>
      <c r="I120" s="53"/>
      <c r="J120" s="53"/>
      <c r="K120" s="53"/>
      <c r="L120" s="53"/>
      <c r="M120" s="53"/>
      <c r="N120" s="53"/>
      <c r="O120" s="53"/>
      <c r="P120" s="53"/>
      <c r="Q120" s="53"/>
      <c r="R120" s="53"/>
      <c r="S120" s="53"/>
    </row>
    <row r="121" spans="5:19" x14ac:dyDescent="0.35">
      <c r="E121" s="53"/>
      <c r="F121" s="53"/>
      <c r="G121" s="53"/>
      <c r="H121" s="53"/>
      <c r="I121" s="53"/>
      <c r="J121" s="53"/>
      <c r="K121" s="53"/>
      <c r="L121" s="53"/>
      <c r="M121" s="53"/>
      <c r="N121" s="53"/>
      <c r="O121" s="53"/>
      <c r="P121" s="53"/>
      <c r="Q121" s="53"/>
      <c r="R121" s="53"/>
      <c r="S121" s="53"/>
    </row>
    <row r="122" spans="5:19" x14ac:dyDescent="0.35">
      <c r="E122" s="53"/>
      <c r="F122" s="53"/>
      <c r="G122" s="53"/>
      <c r="H122" s="53"/>
      <c r="I122" s="53"/>
      <c r="J122" s="53"/>
      <c r="K122" s="53"/>
      <c r="L122" s="53"/>
      <c r="M122" s="53"/>
      <c r="N122" s="53"/>
      <c r="O122" s="53"/>
      <c r="P122" s="53"/>
      <c r="Q122" s="53"/>
      <c r="R122" s="53"/>
      <c r="S122" s="53"/>
    </row>
    <row r="123" spans="5:19" x14ac:dyDescent="0.35">
      <c r="E123" s="53"/>
      <c r="F123" s="53"/>
      <c r="G123" s="53"/>
      <c r="H123" s="53"/>
      <c r="I123" s="53"/>
      <c r="J123" s="53"/>
      <c r="K123" s="53"/>
      <c r="L123" s="53"/>
      <c r="M123" s="53"/>
      <c r="N123" s="53"/>
      <c r="O123" s="53"/>
      <c r="P123" s="53"/>
      <c r="Q123" s="53"/>
      <c r="R123" s="53"/>
      <c r="S123" s="53"/>
    </row>
    <row r="124" spans="5:19" x14ac:dyDescent="0.35">
      <c r="E124" s="53"/>
      <c r="F124" s="53"/>
      <c r="G124" s="53"/>
      <c r="H124" s="53"/>
      <c r="I124" s="53"/>
      <c r="J124" s="53"/>
      <c r="K124" s="53"/>
      <c r="L124" s="53"/>
      <c r="M124" s="53"/>
      <c r="N124" s="53"/>
      <c r="O124" s="53"/>
      <c r="P124" s="53"/>
      <c r="Q124" s="53"/>
      <c r="R124" s="53"/>
      <c r="S124" s="53"/>
    </row>
    <row r="125" spans="5:19" x14ac:dyDescent="0.35">
      <c r="E125" s="53"/>
      <c r="F125" s="53"/>
      <c r="G125" s="53"/>
      <c r="H125" s="53"/>
      <c r="I125" s="53"/>
      <c r="J125" s="53"/>
      <c r="K125" s="53"/>
      <c r="L125" s="53"/>
      <c r="M125" s="53"/>
      <c r="N125" s="53"/>
      <c r="O125" s="53"/>
      <c r="P125" s="53"/>
      <c r="Q125" s="53"/>
      <c r="R125" s="53"/>
      <c r="S125" s="53"/>
    </row>
    <row r="126" spans="5:19" x14ac:dyDescent="0.35">
      <c r="E126" s="53"/>
      <c r="F126" s="53"/>
      <c r="G126" s="53"/>
      <c r="H126" s="53"/>
      <c r="I126" s="53"/>
      <c r="J126" s="53"/>
      <c r="K126" s="53"/>
      <c r="L126" s="53"/>
      <c r="M126" s="53"/>
      <c r="N126" s="53"/>
      <c r="O126" s="53"/>
      <c r="P126" s="53"/>
      <c r="Q126" s="53"/>
      <c r="R126" s="53"/>
      <c r="S126" s="53"/>
    </row>
  </sheetData>
  <mergeCells count="7">
    <mergeCell ref="E110:S126"/>
    <mergeCell ref="E2:S18"/>
    <mergeCell ref="E20:S36"/>
    <mergeCell ref="E38:S54"/>
    <mergeCell ref="E56:S72"/>
    <mergeCell ref="E74:S90"/>
    <mergeCell ref="E92:S108"/>
  </mergeCells>
  <pageMargins left="0.7" right="0.7" top="0.75" bottom="0.75" header="0.3" footer="0.3"/>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C15"/>
  <sheetViews>
    <sheetView showGridLines="0" workbookViewId="0"/>
  </sheetViews>
  <sheetFormatPr defaultRowHeight="14.5" x14ac:dyDescent="0.35"/>
  <cols>
    <col min="1" max="1" width="2.54296875" customWidth="1"/>
    <col min="2" max="2" width="2.26953125" customWidth="1"/>
    <col min="3" max="3" width="62.7265625" customWidth="1"/>
  </cols>
  <sheetData>
    <row r="3" spans="3:3" ht="168" customHeight="1" x14ac:dyDescent="0.35">
      <c r="C3" s="30" t="s">
        <v>66</v>
      </c>
    </row>
    <row r="5" spans="3:3" ht="168" customHeight="1" x14ac:dyDescent="0.35">
      <c r="C5" s="30" t="s">
        <v>63</v>
      </c>
    </row>
    <row r="7" spans="3:3" ht="168" customHeight="1" x14ac:dyDescent="0.35">
      <c r="C7" s="30" t="s">
        <v>67</v>
      </c>
    </row>
    <row r="9" spans="3:3" ht="168" customHeight="1" x14ac:dyDescent="0.35">
      <c r="C9" s="30" t="s">
        <v>100</v>
      </c>
    </row>
    <row r="11" spans="3:3" ht="168" customHeight="1" x14ac:dyDescent="0.35">
      <c r="C11" s="30" t="s">
        <v>68</v>
      </c>
    </row>
    <row r="13" spans="3:3" ht="168" customHeight="1" x14ac:dyDescent="0.35">
      <c r="C13" s="30" t="s">
        <v>64</v>
      </c>
    </row>
    <row r="15" spans="3:3" ht="168" customHeight="1" x14ac:dyDescent="0.35">
      <c r="C15" s="30" t="s">
        <v>65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
  <sheetViews>
    <sheetView workbookViewId="0">
      <selection activeCell="A3" sqref="A3"/>
    </sheetView>
  </sheetViews>
  <sheetFormatPr defaultRowHeight="14.5" x14ac:dyDescent="0.35"/>
  <cols>
    <col min="1" max="5" width="11.1796875" bestFit="1" customWidth="1"/>
  </cols>
  <sheetData>
    <row r="1" spans="1:5" x14ac:dyDescent="0.35">
      <c r="A1" t="s">
        <v>33</v>
      </c>
      <c r="B1" t="s">
        <v>34</v>
      </c>
      <c r="C1" t="s">
        <v>35</v>
      </c>
      <c r="D1" t="s">
        <v>36</v>
      </c>
      <c r="E1" t="s">
        <v>37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
  <sheetViews>
    <sheetView workbookViewId="0">
      <selection activeCell="A3" sqref="A3"/>
    </sheetView>
  </sheetViews>
  <sheetFormatPr defaultRowHeight="14.5" x14ac:dyDescent="0.35"/>
  <cols>
    <col min="1" max="7" width="11" customWidth="1"/>
  </cols>
  <sheetData>
    <row r="1" spans="1:7" x14ac:dyDescent="0.35">
      <c r="A1" t="s">
        <v>33</v>
      </c>
      <c r="B1" t="s">
        <v>34</v>
      </c>
      <c r="C1" t="s">
        <v>35</v>
      </c>
      <c r="D1" t="s">
        <v>36</v>
      </c>
      <c r="E1" t="s">
        <v>37</v>
      </c>
      <c r="F1" t="s">
        <v>38</v>
      </c>
      <c r="G1" t="s">
        <v>39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
  <sheetViews>
    <sheetView workbookViewId="0">
      <selection activeCell="A3" sqref="A3"/>
    </sheetView>
  </sheetViews>
  <sheetFormatPr defaultRowHeight="14.5" x14ac:dyDescent="0.35"/>
  <cols>
    <col min="1" max="8" width="11" customWidth="1"/>
  </cols>
  <sheetData>
    <row r="1" spans="1:8" x14ac:dyDescent="0.35">
      <c r="A1" t="s">
        <v>33</v>
      </c>
      <c r="B1" t="s">
        <v>34</v>
      </c>
      <c r="C1" t="s">
        <v>35</v>
      </c>
      <c r="D1" t="s">
        <v>36</v>
      </c>
      <c r="E1" t="s">
        <v>37</v>
      </c>
      <c r="F1" t="s">
        <v>38</v>
      </c>
      <c r="G1" t="s">
        <v>39</v>
      </c>
      <c r="H1" t="s">
        <v>40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23</vt:i4>
      </vt:variant>
    </vt:vector>
  </HeadingPairs>
  <TitlesOfParts>
    <vt:vector size="32" baseType="lpstr">
      <vt:lpstr>Go! Internal</vt:lpstr>
      <vt:lpstr>Lookup Data</vt:lpstr>
      <vt:lpstr>Financial Ratios</vt:lpstr>
      <vt:lpstr>Ratio Calculations</vt:lpstr>
      <vt:lpstr>ChartInfo</vt:lpstr>
      <vt:lpstr>RatioInformation</vt:lpstr>
      <vt:lpstr>Missing Accounts</vt:lpstr>
      <vt:lpstr>Balance DrillDown</vt:lpstr>
      <vt:lpstr>Transaction DrillDown</vt:lpstr>
      <vt:lpstr>AssGrow</vt:lpstr>
      <vt:lpstr>AssGrowInfo</vt:lpstr>
      <vt:lpstr>B</vt:lpstr>
      <vt:lpstr>Companies</vt:lpstr>
      <vt:lpstr>CultureSettings</vt:lpstr>
      <vt:lpstr>DebtTotAss</vt:lpstr>
      <vt:lpstr>DebtTotAssInfo</vt:lpstr>
      <vt:lpstr>FinYrStarDate</vt:lpstr>
      <vt:lpstr>LiabGrow</vt:lpstr>
      <vt:lpstr>LiabGrowInfo</vt:lpstr>
      <vt:lpstr>NetIncGrow</vt:lpstr>
      <vt:lpstr>NetIncGrowInfo</vt:lpstr>
      <vt:lpstr>Periods</vt:lpstr>
      <vt:lpstr>'Financial Ratios'!Print_Area</vt:lpstr>
      <vt:lpstr>'Financial Ratios'!Print_Titles</vt:lpstr>
      <vt:lpstr>'Ratio Calculations'!Print_Titles</vt:lpstr>
      <vt:lpstr>ProfitMargin</vt:lpstr>
      <vt:lpstr>ProfitMarginInfo</vt:lpstr>
      <vt:lpstr>RevGrow</vt:lpstr>
      <vt:lpstr>RevGrowInfo</vt:lpstr>
      <vt:lpstr>ROA</vt:lpstr>
      <vt:lpstr>ROAInfo</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Naidoo, Keeveshin</dc:creator>
  <cp:lastModifiedBy>Boyens, Glynnis</cp:lastModifiedBy>
  <cp:lastPrinted>2018-01-12T08:51:31Z</cp:lastPrinted>
  <dcterms:created xsi:type="dcterms:W3CDTF">2014-06-24T16:44:08Z</dcterms:created>
  <dcterms:modified xsi:type="dcterms:W3CDTF">2020-03-30T07:12:45Z</dcterms:modified>
</cp:coreProperties>
</file>